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共有用サマリー" sheetId="1" r:id="rId1"/>
    <sheet name="仕入・歩留まり" sheetId="2" r:id="rId2"/>
    <sheet name="メニュー構成" sheetId="3" r:id="rId3"/>
    <sheet name="方法メモ" sheetId="4" r:id="rId4"/>
  </sheets>
  <definedNames>
    <definedName name="_xlnm.Print_Area" localSheetId="0">'共有用サマリー'!$A$1:$F$18</definedName>
    <definedName name="_xlnm.Print_Area" localSheetId="3">'方法メモ'!$A$1:$D$19</definedName>
  </definedNames>
  <calcPr calcId="19102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&quot;¥&quot;#,##0;[Red]-&quot;¥&quot;#,##0"/>
    <numFmt numFmtId="165" formatCode="yyyy-mm-dd"/>
    <numFmt numFmtId="166" formatCode="&quot;$&quot;#,##0.00;[Red]-&quot;$&quot;#,##0.00"/>
  </numFmts>
  <fonts count="6">
    <font>
      <sz val="10"/>
      <color rgb="FF1F2937"/>
      <name val="Arial"/>
    </font>
    <font>
      <b/>
      <sz val="16"/>
      <color rgb="FFFFFFFF"/>
      <name val="Arial"/>
    </font>
    <font>
      <b/>
      <sz val="11"/>
      <color rgb="FFFFFFFF"/>
      <name val="Arial"/>
    </font>
    <font>
      <b/>
      <sz val="11"/>
      <color rgb="FF17324D"/>
      <name val="Arial"/>
    </font>
    <font>
      <sz val="9"/>
      <color rgb="FF64748B"/>
      <name val="Arial"/>
    </font>
    <font>
      <b/>
      <sz val="12"/>
      <color rgb="FF17324D"/>
      <name val="Arial"/>
    </font>
  </fonts>
  <fills count="8">
    <fill>
      <patternFill patternType="none"/>
    </fill>
    <fill>
      <patternFill patternType="gray125"/>
    </fill>
    <fill>
      <patternFill patternType="solid">
        <fgColor rgb="FF17324D"/>
        <bgColor indexed="64"/>
      </patternFill>
    </fill>
    <fill>
      <patternFill patternType="solid">
        <fgColor rgb="FF2563EB"/>
        <bgColor indexed="64"/>
      </patternFill>
    </fill>
    <fill>
      <patternFill patternType="solid">
        <fgColor rgb="FFFFF4CC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0F2FE"/>
        <bgColor indexed="64"/>
      </patternFill>
    </fill>
    <fill>
      <patternFill patternType="solid">
        <fgColor rgb="FFE8F5E9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1">
    <xf numFmtId="0" fontId="0" fillId="0" borderId="0" xfId="0" applyAlignment="1" applyFill="1" applyBorder="1" applyNumberFormat="1">
      <alignment vertical="center"/>
    </xf>
    <xf numFmtId="0" fontId="1" fillId="2" borderId="0" xfId="0" applyAlignment="1" applyFill="1" applyBorder="1" applyNumberFormat="1">
      <alignment vertical="center"/>
    </xf>
    <xf numFmtId="0" fontId="2" fillId="3" borderId="1" xfId="0" applyAlignment="1" applyFill="1" applyBorder="1" applyNumberFormat="1">
      <alignment horizontal="center" vertical="center" wrapText="1"/>
    </xf>
    <xf numFmtId="0" fontId="3" fillId="0" borderId="0" xfId="0" applyAlignment="1" applyFill="1" applyBorder="1" applyNumberFormat="1">
      <alignment vertical="center"/>
    </xf>
    <xf numFmtId="0" fontId="0" fillId="4" borderId="1" xfId="0" applyAlignment="1" applyFill="1" applyBorder="1" applyNumberFormat="1">
      <alignment vertical="center" wrapText="1"/>
    </xf>
    <xf numFmtId="0" fontId="0" fillId="5" borderId="1" xfId="0" applyAlignment="1" applyFill="1" applyBorder="1" applyNumberFormat="1">
      <alignment vertical="center" wrapText="1"/>
    </xf>
    <xf numFmtId="0" fontId="5" fillId="6" borderId="1" xfId="0" applyAlignment="1" applyFill="1" applyBorder="1" applyNumberFormat="1">
      <alignment vertical="center" wrapText="1"/>
    </xf>
    <xf numFmtId="0" fontId="4" fillId="0" borderId="0" xfId="0" applyAlignment="1" applyFill="1" applyBorder="1" applyNumberFormat="1">
      <alignment vertical="center" wrapText="1"/>
    </xf>
    <xf numFmtId="10" fontId="0" fillId="4" borderId="1" xfId="0" applyAlignment="1" applyFill="1" applyBorder="1" applyNumberFormat="1">
      <alignment horizontal="right" vertical="center"/>
    </xf>
    <xf numFmtId="164" fontId="0" fillId="4" borderId="1" xfId="0" applyAlignment="1" applyFill="1" applyBorder="1" applyNumberFormat="1">
      <alignment horizontal="right" vertical="center"/>
    </xf>
    <xf numFmtId="3" fontId="0" fillId="4" borderId="1" xfId="0" applyAlignment="1" applyFill="1" applyBorder="1" applyNumberFormat="1">
      <alignment horizontal="right" vertical="center"/>
    </xf>
    <xf numFmtId="10" fontId="0" fillId="5" borderId="1" xfId="0" applyAlignment="1" applyFill="1" applyBorder="1" applyNumberFormat="1">
      <alignment horizontal="right" vertical="center"/>
    </xf>
    <xf numFmtId="164" fontId="0" fillId="5" borderId="1" xfId="0" applyAlignment="1" applyFill="1" applyBorder="1" applyNumberFormat="1">
      <alignment horizontal="right" vertical="center"/>
    </xf>
    <xf numFmtId="3" fontId="0" fillId="5" borderId="1" xfId="0" applyAlignment="1" applyFill="1" applyBorder="1" applyNumberFormat="1">
      <alignment horizontal="right" vertical="center"/>
    </xf>
    <xf numFmtId="164" fontId="5" fillId="6" borderId="1" xfId="0" applyAlignment="1" applyFill="1" applyBorder="1" applyNumberFormat="1">
      <alignment horizontal="right" vertical="center"/>
    </xf>
    <xf numFmtId="10" fontId="5" fillId="6" borderId="1" xfId="0" applyAlignment="1" applyFill="1" applyBorder="1" applyNumberFormat="1">
      <alignment horizontal="right" vertical="center"/>
    </xf>
    <xf numFmtId="0" fontId="0" fillId="7" borderId="1" xfId="0" applyAlignment="1" applyFill="1" applyBorder="1" applyNumberFormat="1">
      <alignment vertical="center" wrapText="1"/>
    </xf>
    <xf numFmtId="165" fontId="0" fillId="4" borderId="1" xfId="0" applyAlignment="1" applyFill="1" applyBorder="1" applyNumberFormat="1">
      <alignment horizontal="center" vertical="center"/>
    </xf>
    <xf numFmtId="166" fontId="0" fillId="4" borderId="1" xfId="0" applyAlignment="1" applyFill="1" applyBorder="1" applyNumberFormat="1">
      <alignment horizontal="right" vertical="center"/>
    </xf>
    <xf numFmtId="166" fontId="0" fillId="5" borderId="1" xfId="0" applyAlignment="1" applyFill="1" applyBorder="1" applyNumberFormat="1">
      <alignment horizontal="right" vertical="center"/>
    </xf>
    <xf numFmtId="166" fontId="5" fillId="6" borderId="1" xfId="0" applyAlignment="1" applyFill="1" applyBorder="1" applyNumberFormat="1">
      <alignment horizontal="right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5" customWidth="1"/>
    <col min="2" max="2" width="25" customWidth="1"/>
    <col min="3" max="3" width="22" customWidth="1"/>
    <col min="4" max="4" width="27" customWidth="1"/>
    <col min="5" max="5" width="12" customWidth="1"/>
    <col min="6" max="6" width="17" customWidth="1"/>
  </cols>
  <sheetData>
    <row r="1" ht="28" customHeight="1">
      <c r="A1" t="inlineStr" s="1">
        <is>
          <t xml:space="preserve">焼肉：歩留まり・メニュー構成サマリー</t>
        </is>
      </c>
    </row>
    <row r="2" ht="30" customHeight="1">
      <c r="A2" t="inlineStr" s="7">
        <is>
          <t xml:space="preserve">自店の請求書価格、実測歩留まり、生ポーション、タレ・付け合わせ、売価、販売数で更新します。入力例は架空で、市場相場や推奨値ではありません。</t>
        </is>
      </c>
    </row>
    <row r="4">
      <c r="A4" t="inlineStr" s="2">
        <is>
          <t xml:space="preserve">指標</t>
        </is>
      </c>
      <c r="B4" t="inlineStr" s="2">
        <is>
          <t xml:space="preserve">結果</t>
        </is>
      </c>
      <c r="C4" t="inlineStr" s="2">
        <is>
          <t xml:space="preserve">対象範囲</t>
        </is>
      </c>
      <c r="D4" t="inlineStr" s="2">
        <is>
          <t xml:space="preserve">次に確認</t>
        </is>
      </c>
      <c r="E4" t="inlineStr" s="2">
        <is>
          <t xml:space="preserve">担当</t>
        </is>
      </c>
      <c r="F4" t="inlineStr" s="2">
        <is>
          <t xml:space="preserve">期限</t>
        </is>
      </c>
    </row>
    <row r="5">
      <c r="A5" t="inlineStr" s="5">
        <is>
          <t xml:space="preserve">加重メニュー食材原価率</t>
        </is>
      </c>
      <c r="B5" s="15">
        <f>'メニュー構成'!I38</f>
        <v>0.45032130499258527</v>
      </c>
      <c r="C5" t="inlineStr" s="5">
        <is>
          <t xml:space="preserve">対象メニューのみ</t>
        </is>
      </c>
      <c r="D5" t="inlineStr" s="5">
        <is>
          <t xml:space="preserve">販売数と1品原価</t>
        </is>
      </c>
      <c r="E5" t="inlineStr" s="5">
        <is>
          <t xml:space="preserve">店長</t>
        </is>
      </c>
      <c r="F5" t="inlineStr" s="5">
        <is>
          <t xml:space="preserve">次回原価会議</t>
        </is>
      </c>
    </row>
    <row r="6">
      <c r="A6" t="inlineStr" s="5">
        <is>
          <t xml:space="preserve">対象メニュー売上</t>
        </is>
      </c>
      <c r="B6" s="14">
        <f>'メニュー構成'!J38</f>
        <v>190400</v>
      </c>
      <c r="C6" t="inlineStr" s="5">
        <is>
          <t xml:space="preserve">入力したメニュー</t>
        </is>
      </c>
      <c r="D6" t="inlineStr" s="5">
        <is>
          <t xml:space="preserve">店舗売上との差</t>
        </is>
      </c>
      <c r="E6" t="inlineStr" s="5">
        <is>
          <t xml:space="preserve">店長</t>
        </is>
      </c>
      <c r="F6" t="inlineStr" s="5">
        <is>
          <t xml:space="preserve">次回原価会議</t>
        </is>
      </c>
    </row>
    <row r="7">
      <c r="A7" t="inlineStr" s="5">
        <is>
          <t xml:space="preserve">食材粗利額</t>
        </is>
      </c>
      <c r="B7" s="14">
        <f>'メニュー構成'!K38</f>
        <v>104658.82352941176</v>
      </c>
      <c r="C7" t="inlineStr" s="5">
        <is>
          <t xml:space="preserve">食材費のみ</t>
        </is>
      </c>
      <c r="D7" t="inlineStr" s="5">
        <is>
          <t xml:space="preserve">人件費等は別</t>
        </is>
      </c>
      <c r="E7" t="inlineStr" s="5">
        <is>
          <t xml:space="preserve">店長</t>
        </is>
      </c>
      <c r="F7" t="inlineStr" s="5">
        <is>
          <t xml:space="preserve">次回原価会議</t>
        </is>
      </c>
    </row>
    <row r="8">
      <c r="A8" t="inlineStr" s="5">
        <is>
          <t xml:space="preserve">売上カバー判定</t>
        </is>
      </c>
      <c r="B8" t="str" s="6">
        <f>'メニュー構成'!B40</f>
        <v>部分メニュー（店全体率ではない）</v>
      </c>
      <c r="C8" t="inlineStr" s="5">
        <is>
          <t xml:space="preserve">店舗売上との比較</t>
        </is>
      </c>
      <c r="D8" t="inlineStr" s="5">
        <is>
          <t xml:space="preserve">部分なら店全体表示禁止</t>
        </is>
      </c>
      <c r="E8" t="inlineStr" s="5">
        <is>
          <t xml:space="preserve">店長</t>
        </is>
      </c>
      <c r="F8" t="inlineStr" s="5">
        <is>
          <t xml:space="preserve">次回原価会議</t>
        </is>
      </c>
    </row>
    <row r="11" ht="30" customHeight="1">
      <c r="A11" t="inlineStr" s="7">
        <is>
          <t xml:space="preserve">B8が「部分メニュー」の間は、B5を店全体の原価率として共有しません。全売上をカバーするか、対象メニューの順位確認だけに使います。</t>
        </is>
      </c>
    </row>
  </sheetData>
  <mergeCells count="3">
    <mergeCell ref="A1:F1"/>
    <mergeCell ref="A2:F2"/>
    <mergeCell ref="A11:F11"/>
  </mergeCells>
  <printOptions horizontalCentered="1"/>
  <pageMargins left="0.35" right="0.35" top="0.5" bottom="0.5" header="0.2" footer="0.2"/>
  <pageSetup paperSize="9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>
      <pane xSplit="0" ySplit="6" topLeftCell="A7" activePane="bottomRight" state="frozen"/>
    </sheetView>
  </sheetViews>
  <sheetFormatPr defaultRowHeight="18"/>
  <cols>
    <col min="1" max="1" width="15" customWidth="1"/>
    <col min="2" max="2" width="22" customWidth="1"/>
    <col min="3" max="3" width="14" customWidth="1"/>
    <col min="4" max="4" width="15" customWidth="1"/>
    <col min="5" max="5" width="18" customWidth="1"/>
    <col min="6" max="6" width="26" customWidth="1"/>
    <col min="7" max="7" width="14" customWidth="1"/>
    <col min="8" max="8" width="18" customWidth="1"/>
  </cols>
  <sheetData>
    <row r="1" ht="28" customHeight="1">
      <c r="A1" t="inlineStr" s="1">
        <is>
          <t xml:space="preserve">仕入単価と実測歩留まり</t>
        </is>
      </c>
    </row>
    <row r="2" ht="30" customHeight="1">
      <c r="A2" t="inlineStr" s="7">
        <is>
          <t xml:space="preserve">架空の入力例です。請求書の円/kgと、自店で同じロットを計量した仕入重量・使用可能重量を入力します。歩留まりは市場標準ではありません。</t>
        </is>
      </c>
    </row>
    <row r="6">
      <c r="A6" t="inlineStr" s="2">
        <is>
          <t xml:space="preserve">食材ID</t>
        </is>
      </c>
      <c r="B6" t="inlineStr" s="2">
        <is>
          <t xml:space="preserve">食材名</t>
        </is>
      </c>
      <c r="C6" t="inlineStr" s="2">
        <is>
          <t xml:space="preserve">仕入円/kg</t>
        </is>
      </c>
      <c r="D6" t="inlineStr" s="2">
        <is>
          <t xml:space="preserve">テスト仕入g</t>
        </is>
      </c>
      <c r="E6" t="inlineStr" s="2">
        <is>
          <t xml:space="preserve">実測使用可能g</t>
        </is>
      </c>
      <c r="F6" t="inlineStr" s="2">
        <is>
          <t xml:space="preserve">実測歩留まり / 使用可能円/kg</t>
        </is>
      </c>
    </row>
    <row r="7">
      <c r="A7" t="inlineStr" s="4">
        <is>
          <t xml:space="preserve">MEAT-A</t>
        </is>
      </c>
      <c r="B7" t="inlineStr" s="4">
        <is>
          <t xml:space="preserve">架空の牛肉A</t>
        </is>
      </c>
      <c r="C7" s="9">
        <v>3600</v>
      </c>
      <c r="D7" s="10">
        <v>10000</v>
      </c>
      <c r="E7" s="10">
        <v>8000</v>
      </c>
      <c r="F7" t="str" s="5">
        <f>IF(COUNTA(A7:E7)=0,"",IF(OR(A7="",B7="",COUNT(C7:E7)&lt;&gt;3,C7&lt;=0,D7&lt;=0,E7&lt;=0,E7&gt;D7),"入力エラー：ID・価格・実測重量を確認",TEXT(E7/D7,"0.0%")&amp;" / "&amp;TEXT(C7/(E7/D7),"¥#,##0")))</f>
        <v>80.0% / ¥4,500</v>
      </c>
      <c r="G7" s="11">
        <f>IF(COUNTA(A7:E7)=0,"",IF(OR(A7="",B7="",COUNT(C7:E7)&lt;&gt;3,C7&lt;=0,D7&lt;=0,E7&lt;=0,E7&gt;D7),"入力エラー：歩留まり",E7/D7))</f>
        <v>0.8</v>
      </c>
      <c r="H7" s="12">
        <f>IF(COUNTA(A7:E7)=0,"",IF(OR(A7="",B7="",COUNT(C7:E7)&lt;&gt;3,C7&lt;=0,D7&lt;=0,E7&lt;=0,E7&gt;D7),"入力エラー：使用可能単価",C7/(E7/D7)))</f>
        <v>4500.0</v>
      </c>
    </row>
    <row r="8">
      <c r="A8" t="inlineStr" s="4">
        <is>
          <t xml:space="preserve">MEAT-B</t>
        </is>
      </c>
      <c r="B8" t="inlineStr" s="4">
        <is>
          <t xml:space="preserve">架空の豚肉B</t>
        </is>
      </c>
      <c r="C8" s="9">
        <v>1800</v>
      </c>
      <c r="D8" s="10">
        <v>8000</v>
      </c>
      <c r="E8" s="10">
        <v>6800</v>
      </c>
      <c r="F8" t="str" s="5">
        <f>IF(COUNTA(A8:E8)=0,"",IF(OR(A8="",B8="",COUNT(C8:E8)&lt;&gt;3,C8&lt;=0,D8&lt;=0,E8&lt;=0,E8&gt;D8),"入力エラー：ID・価格・実測重量を確認",TEXT(E8/D8,"0.0%")&amp;" / "&amp;TEXT(C8/(E8/D8),"¥#,##0")))</f>
        <v>85.0% / ¥2,118</v>
      </c>
      <c r="G8" s="11">
        <f>IF(COUNTA(A8:E8)=0,"",IF(OR(A8="",B8="",COUNT(C8:E8)&lt;&gt;3,C8&lt;=0,D8&lt;=0,E8&lt;=0,E8&gt;D8),"入力エラー：歩留まり",E8/D8))</f>
        <v>0.85</v>
      </c>
      <c r="H8" s="12">
        <f>IF(COUNTA(A8:E8)=0,"",IF(OR(A8="",B8="",COUNT(C8:E8)&lt;&gt;3,C8&lt;=0,D8&lt;=0,E8&lt;=0,E8&gt;D8),"入力エラー：使用可能単価",C8/(E8/D8)))</f>
        <v>2117.6470588235293</v>
      </c>
    </row>
    <row r="9">
      <c r="A9" t="inlineStr" s="4">
        <is>
          <t xml:space="preserve">MEAT-C</t>
        </is>
      </c>
      <c r="B9" t="inlineStr" s="4">
        <is>
          <t xml:space="preserve">架空の鶏肉C</t>
        </is>
      </c>
      <c r="C9" s="9">
        <v>1100</v>
      </c>
      <c r="D9" s="10">
        <v>5000</v>
      </c>
      <c r="E9" s="10">
        <v>4500</v>
      </c>
      <c r="F9" t="str" s="5">
        <f>IF(COUNTA(A9:E9)=0,"",IF(OR(A9="",B9="",COUNT(C9:E9)&lt;&gt;3,C9&lt;=0,D9&lt;=0,E9&lt;=0,E9&gt;D9),"入力エラー：ID・価格・実測重量を確認",TEXT(E9/D9,"0.0%")&amp;" / "&amp;TEXT(C9/(E9/D9),"¥#,##0")))</f>
        <v>90.0% / ¥1,222</v>
      </c>
      <c r="G9" s="11">
        <f>IF(COUNTA(A9:E9)=0,"",IF(OR(A9="",B9="",COUNT(C9:E9)&lt;&gt;3,C9&lt;=0,D9&lt;=0,E9&lt;=0,E9&gt;D9),"入力エラー：歩留まり",E9/D9))</f>
        <v>0.9</v>
      </c>
      <c r="H9" s="12">
        <f>IF(COUNTA(A9:E9)=0,"",IF(OR(A9="",B9="",COUNT(C9:E9)&lt;&gt;3,C9&lt;=0,D9&lt;=0,E9&lt;=0,E9&gt;D9),"入力エラー：使用可能単価",C9/(E9/D9)))</f>
        <v>1222.2222222222222</v>
      </c>
    </row>
    <row r="10">
      <c r="A10" s="4"/>
      <c r="B10" s="4"/>
      <c r="C10" s="9"/>
      <c r="D10" s="10"/>
      <c r="E10" s="10"/>
      <c r="F10" t="str" s="5">
        <f>IF(COUNTA(A10:E10)=0,"",IF(OR(A10="",B10="",COUNT(C10:E10)&lt;&gt;3,C10&lt;=0,D10&lt;=0,E10&lt;=0,E10&gt;D10),"入力エラー：ID・価格・実測重量を確認",TEXT(E10/D10,"0.0%")&amp;" / "&amp;TEXT(C10/(E10/D10),"¥#,##0")))</f>
        <v/>
      </c>
      <c r="G10" t="str" s="11">
        <f>IF(COUNTA(A10:E10)=0,"",IF(OR(A10="",B10="",COUNT(C10:E10)&lt;&gt;3,C10&lt;=0,D10&lt;=0,E10&lt;=0,E10&gt;D10),"入力エラー：歩留まり",E10/D10))</f>
        <v/>
      </c>
      <c r="H10" t="str" s="12">
        <f>IF(COUNTA(A10:E10)=0,"",IF(OR(A10="",B10="",COUNT(C10:E10)&lt;&gt;3,C10&lt;=0,D10&lt;=0,E10&lt;=0,E10&gt;D10),"入力エラー：使用可能単価",C10/(E10/D10)))</f>
        <v/>
      </c>
    </row>
    <row r="11">
      <c r="A11" s="4"/>
      <c r="B11" s="4"/>
      <c r="C11" s="9"/>
      <c r="D11" s="10"/>
      <c r="E11" s="10"/>
      <c r="F11" t="str" s="5">
        <f>IF(COUNTA(A11:E11)=0,"",IF(OR(A11="",B11="",COUNT(C11:E11)&lt;&gt;3,C11&lt;=0,D11&lt;=0,E11&lt;=0,E11&gt;D11),"入力エラー：ID・価格・実測重量を確認",TEXT(E11/D11,"0.0%")&amp;" / "&amp;TEXT(C11/(E11/D11),"¥#,##0")))</f>
        <v/>
      </c>
      <c r="G11" t="str" s="11">
        <f>IF(COUNTA(A11:E11)=0,"",IF(OR(A11="",B11="",COUNT(C11:E11)&lt;&gt;3,C11&lt;=0,D11&lt;=0,E11&lt;=0,E11&gt;D11),"入力エラー：歩留まり",E11/D11))</f>
        <v/>
      </c>
      <c r="H11" t="str" s="12">
        <f>IF(COUNTA(A11:E11)=0,"",IF(OR(A11="",B11="",COUNT(C11:E11)&lt;&gt;3,C11&lt;=0,D11&lt;=0,E11&lt;=0,E11&gt;D11),"入力エラー：使用可能単価",C11/(E11/D11)))</f>
        <v/>
      </c>
    </row>
    <row r="12">
      <c r="A12" s="4"/>
      <c r="B12" s="4"/>
      <c r="C12" s="9"/>
      <c r="D12" s="10"/>
      <c r="E12" s="10"/>
      <c r="F12" t="str" s="5">
        <f>IF(COUNTA(A12:E12)=0,"",IF(OR(A12="",B12="",COUNT(C12:E12)&lt;&gt;3,C12&lt;=0,D12&lt;=0,E12&lt;=0,E12&gt;D12),"入力エラー：ID・価格・実測重量を確認",TEXT(E12/D12,"0.0%")&amp;" / "&amp;TEXT(C12/(E12/D12),"¥#,##0")))</f>
        <v/>
      </c>
      <c r="G12" t="str" s="11">
        <f>IF(COUNTA(A12:E12)=0,"",IF(OR(A12="",B12="",COUNT(C12:E12)&lt;&gt;3,C12&lt;=0,D12&lt;=0,E12&lt;=0,E12&gt;D12),"入力エラー：歩留まり",E12/D12))</f>
        <v/>
      </c>
      <c r="H12" t="str" s="12">
        <f>IF(COUNTA(A12:E12)=0,"",IF(OR(A12="",B12="",COUNT(C12:E12)&lt;&gt;3,C12&lt;=0,D12&lt;=0,E12&lt;=0,E12&gt;D12),"入力エラー：使用可能単価",C12/(E12/D12)))</f>
        <v/>
      </c>
    </row>
    <row r="13">
      <c r="A13" s="4"/>
      <c r="B13" s="4"/>
      <c r="C13" s="9"/>
      <c r="D13" s="10"/>
      <c r="E13" s="10"/>
      <c r="F13" t="str" s="5">
        <f>IF(COUNTA(A13:E13)=0,"",IF(OR(A13="",B13="",COUNT(C13:E13)&lt;&gt;3,C13&lt;=0,D13&lt;=0,E13&lt;=0,E13&gt;D13),"入力エラー：ID・価格・実測重量を確認",TEXT(E13/D13,"0.0%")&amp;" / "&amp;TEXT(C13/(E13/D13),"¥#,##0")))</f>
        <v/>
      </c>
      <c r="G13" t="str" s="11">
        <f>IF(COUNTA(A13:E13)=0,"",IF(OR(A13="",B13="",COUNT(C13:E13)&lt;&gt;3,C13&lt;=0,D13&lt;=0,E13&lt;=0,E13&gt;D13),"入力エラー：歩留まり",E13/D13))</f>
        <v/>
      </c>
      <c r="H13" t="str" s="12">
        <f>IF(COUNTA(A13:E13)=0,"",IF(OR(A13="",B13="",COUNT(C13:E13)&lt;&gt;3,C13&lt;=0,D13&lt;=0,E13&lt;=0,E13&gt;D13),"入力エラー：使用可能単価",C13/(E13/D13)))</f>
        <v/>
      </c>
    </row>
    <row r="14">
      <c r="A14" s="4"/>
      <c r="B14" s="4"/>
      <c r="C14" s="9"/>
      <c r="D14" s="10"/>
      <c r="E14" s="10"/>
      <c r="F14" t="str" s="5">
        <f>IF(COUNTA(A14:E14)=0,"",IF(OR(A14="",B14="",COUNT(C14:E14)&lt;&gt;3,C14&lt;=0,D14&lt;=0,E14&lt;=0,E14&gt;D14),"入力エラー：ID・価格・実測重量を確認",TEXT(E14/D14,"0.0%")&amp;" / "&amp;TEXT(C14/(E14/D14),"¥#,##0")))</f>
        <v/>
      </c>
      <c r="G14" t="str" s="11">
        <f>IF(COUNTA(A14:E14)=0,"",IF(OR(A14="",B14="",COUNT(C14:E14)&lt;&gt;3,C14&lt;=0,D14&lt;=0,E14&lt;=0,E14&gt;D14),"入力エラー：歩留まり",E14/D14))</f>
        <v/>
      </c>
      <c r="H14" t="str" s="12">
        <f>IF(COUNTA(A14:E14)=0,"",IF(OR(A14="",B14="",COUNT(C14:E14)&lt;&gt;3,C14&lt;=0,D14&lt;=0,E14&lt;=0,E14&gt;D14),"入力エラー：使用可能単価",C14/(E14/D14)))</f>
        <v/>
      </c>
    </row>
    <row r="15">
      <c r="A15" s="4"/>
      <c r="B15" s="4"/>
      <c r="C15" s="9"/>
      <c r="D15" s="10"/>
      <c r="E15" s="10"/>
      <c r="F15" t="str" s="5">
        <f>IF(COUNTA(A15:E15)=0,"",IF(OR(A15="",B15="",COUNT(C15:E15)&lt;&gt;3,C15&lt;=0,D15&lt;=0,E15&lt;=0,E15&gt;D15),"入力エラー：ID・価格・実測重量を確認",TEXT(E15/D15,"0.0%")&amp;" / "&amp;TEXT(C15/(E15/D15),"¥#,##0")))</f>
        <v/>
      </c>
      <c r="G15" t="str" s="11">
        <f>IF(COUNTA(A15:E15)=0,"",IF(OR(A15="",B15="",COUNT(C15:E15)&lt;&gt;3,C15&lt;=0,D15&lt;=0,E15&lt;=0,E15&gt;D15),"入力エラー：歩留まり",E15/D15))</f>
        <v/>
      </c>
      <c r="H15" t="str" s="12">
        <f>IF(COUNTA(A15:E15)=0,"",IF(OR(A15="",B15="",COUNT(C15:E15)&lt;&gt;3,C15&lt;=0,D15&lt;=0,E15&lt;=0,E15&gt;D15),"入力エラー：使用可能単価",C15/(E15/D15)))</f>
        <v/>
      </c>
    </row>
    <row r="16">
      <c r="A16" s="4"/>
      <c r="B16" s="4"/>
      <c r="C16" s="9"/>
      <c r="D16" s="10"/>
      <c r="E16" s="10"/>
      <c r="F16" t="str" s="5">
        <f>IF(COUNTA(A16:E16)=0,"",IF(OR(A16="",B16="",COUNT(C16:E16)&lt;&gt;3,C16&lt;=0,D16&lt;=0,E16&lt;=0,E16&gt;D16),"入力エラー：ID・価格・実測重量を確認",TEXT(E16/D16,"0.0%")&amp;" / "&amp;TEXT(C16/(E16/D16),"¥#,##0")))</f>
        <v/>
      </c>
      <c r="G16" t="str" s="11">
        <f>IF(COUNTA(A16:E16)=0,"",IF(OR(A16="",B16="",COUNT(C16:E16)&lt;&gt;3,C16&lt;=0,D16&lt;=0,E16&lt;=0,E16&gt;D16),"入力エラー：歩留まり",E16/D16))</f>
        <v/>
      </c>
      <c r="H16" t="str" s="12">
        <f>IF(COUNTA(A16:E16)=0,"",IF(OR(A16="",B16="",COUNT(C16:E16)&lt;&gt;3,C16&lt;=0,D16&lt;=0,E16&lt;=0,E16&gt;D16),"入力エラー：使用可能単価",C16/(E16/D16)))</f>
        <v/>
      </c>
    </row>
    <row r="17">
      <c r="A17" s="4"/>
      <c r="B17" s="4"/>
      <c r="C17" s="9"/>
      <c r="D17" s="10"/>
      <c r="E17" s="10"/>
      <c r="F17" t="str" s="5">
        <f>IF(COUNTA(A17:E17)=0,"",IF(OR(A17="",B17="",COUNT(C17:E17)&lt;&gt;3,C17&lt;=0,D17&lt;=0,E17&lt;=0,E17&gt;D17),"入力エラー：ID・価格・実測重量を確認",TEXT(E17/D17,"0.0%")&amp;" / "&amp;TEXT(C17/(E17/D17),"¥#,##0")))</f>
        <v/>
      </c>
      <c r="G17" t="str" s="11">
        <f>IF(COUNTA(A17:E17)=0,"",IF(OR(A17="",B17="",COUNT(C17:E17)&lt;&gt;3,C17&lt;=0,D17&lt;=0,E17&lt;=0,E17&gt;D17),"入力エラー：歩留まり",E17/D17))</f>
        <v/>
      </c>
      <c r="H17" t="str" s="12">
        <f>IF(COUNTA(A17:E17)=0,"",IF(OR(A17="",B17="",COUNT(C17:E17)&lt;&gt;3,C17&lt;=0,D17&lt;=0,E17&lt;=0,E17&gt;D17),"入力エラー：使用可能単価",C17/(E17/D17)))</f>
        <v/>
      </c>
    </row>
    <row r="18">
      <c r="A18" s="4"/>
      <c r="B18" s="4"/>
      <c r="C18" s="9"/>
      <c r="D18" s="10"/>
      <c r="E18" s="10"/>
      <c r="F18" t="str" s="5">
        <f>IF(COUNTA(A18:E18)=0,"",IF(OR(A18="",B18="",COUNT(C18:E18)&lt;&gt;3,C18&lt;=0,D18&lt;=0,E18&lt;=0,E18&gt;D18),"入力エラー：ID・価格・実測重量を確認",TEXT(E18/D18,"0.0%")&amp;" / "&amp;TEXT(C18/(E18/D18),"¥#,##0")))</f>
        <v/>
      </c>
      <c r="G18" t="str" s="11">
        <f>IF(COUNTA(A18:E18)=0,"",IF(OR(A18="",B18="",COUNT(C18:E18)&lt;&gt;3,C18&lt;=0,D18&lt;=0,E18&lt;=0,E18&gt;D18),"入力エラー：歩留まり",E18/D18))</f>
        <v/>
      </c>
      <c r="H18" t="str" s="12">
        <f>IF(COUNTA(A18:E18)=0,"",IF(OR(A18="",B18="",COUNT(C18:E18)&lt;&gt;3,C18&lt;=0,D18&lt;=0,E18&lt;=0,E18&gt;D18),"入力エラー：使用可能単価",C18/(E18/D18)))</f>
        <v/>
      </c>
    </row>
    <row r="19">
      <c r="A19" s="4"/>
      <c r="B19" s="4"/>
      <c r="C19" s="9"/>
      <c r="D19" s="10"/>
      <c r="E19" s="10"/>
      <c r="F19" t="str" s="5">
        <f>IF(COUNTA(A19:E19)=0,"",IF(OR(A19="",B19="",COUNT(C19:E19)&lt;&gt;3,C19&lt;=0,D19&lt;=0,E19&lt;=0,E19&gt;D19),"入力エラー：ID・価格・実測重量を確認",TEXT(E19/D19,"0.0%")&amp;" / "&amp;TEXT(C19/(E19/D19),"¥#,##0")))</f>
        <v/>
      </c>
      <c r="G19" t="str" s="11">
        <f>IF(COUNTA(A19:E19)=0,"",IF(OR(A19="",B19="",COUNT(C19:E19)&lt;&gt;3,C19&lt;=0,D19&lt;=0,E19&lt;=0,E19&gt;D19),"入力エラー：歩留まり",E19/D19))</f>
        <v/>
      </c>
      <c r="H19" t="str" s="12">
        <f>IF(COUNTA(A19:E19)=0,"",IF(OR(A19="",B19="",COUNT(C19:E19)&lt;&gt;3,C19&lt;=0,D19&lt;=0,E19&lt;=0,E19&gt;D19),"入力エラー：使用可能単価",C19/(E19/D19)))</f>
        <v/>
      </c>
    </row>
    <row r="20">
      <c r="A20" s="4"/>
      <c r="B20" s="4"/>
      <c r="C20" s="9"/>
      <c r="D20" s="10"/>
      <c r="E20" s="10"/>
      <c r="F20" t="str" s="5">
        <f>IF(COUNTA(A20:E20)=0,"",IF(OR(A20="",B20="",COUNT(C20:E20)&lt;&gt;3,C20&lt;=0,D20&lt;=0,E20&lt;=0,E20&gt;D20),"入力エラー：ID・価格・実測重量を確認",TEXT(E20/D20,"0.0%")&amp;" / "&amp;TEXT(C20/(E20/D20),"¥#,##0")))</f>
        <v/>
      </c>
      <c r="G20" t="str" s="11">
        <f>IF(COUNTA(A20:E20)=0,"",IF(OR(A20="",B20="",COUNT(C20:E20)&lt;&gt;3,C20&lt;=0,D20&lt;=0,E20&lt;=0,E20&gt;D20),"入力エラー：歩留まり",E20/D20))</f>
        <v/>
      </c>
      <c r="H20" t="str" s="12">
        <f>IF(COUNTA(A20:E20)=0,"",IF(OR(A20="",B20="",COUNT(C20:E20)&lt;&gt;3,C20&lt;=0,D20&lt;=0,E20&lt;=0,E20&gt;D20),"入力エラー：使用可能単価",C20/(E20/D20)))</f>
        <v/>
      </c>
    </row>
    <row r="21">
      <c r="A21" s="4"/>
      <c r="B21" s="4"/>
      <c r="C21" s="9"/>
      <c r="D21" s="10"/>
      <c r="E21" s="10"/>
      <c r="F21" t="str" s="5">
        <f>IF(COUNTA(A21:E21)=0,"",IF(OR(A21="",B21="",COUNT(C21:E21)&lt;&gt;3,C21&lt;=0,D21&lt;=0,E21&lt;=0,E21&gt;D21),"入力エラー：ID・価格・実測重量を確認",TEXT(E21/D21,"0.0%")&amp;" / "&amp;TEXT(C21/(E21/D21),"¥#,##0")))</f>
        <v/>
      </c>
      <c r="G21" t="str" s="11">
        <f>IF(COUNTA(A21:E21)=0,"",IF(OR(A21="",B21="",COUNT(C21:E21)&lt;&gt;3,C21&lt;=0,D21&lt;=0,E21&lt;=0,E21&gt;D21),"入力エラー：歩留まり",E21/D21))</f>
        <v/>
      </c>
      <c r="H21" t="str" s="12">
        <f>IF(COUNTA(A21:E21)=0,"",IF(OR(A21="",B21="",COUNT(C21:E21)&lt;&gt;3,C21&lt;=0,D21&lt;=0,E21&lt;=0,E21&gt;D21),"入力エラー：使用可能単価",C21/(E21/D21)))</f>
        <v/>
      </c>
    </row>
    <row r="22">
      <c r="A22" s="4"/>
      <c r="B22" s="4"/>
      <c r="C22" s="9"/>
      <c r="D22" s="10"/>
      <c r="E22" s="10"/>
      <c r="F22" t="str" s="5">
        <f>IF(COUNTA(A22:E22)=0,"",IF(OR(A22="",B22="",COUNT(C22:E22)&lt;&gt;3,C22&lt;=0,D22&lt;=0,E22&lt;=0,E22&gt;D22),"入力エラー：ID・価格・実測重量を確認",TEXT(E22/D22,"0.0%")&amp;" / "&amp;TEXT(C22/(E22/D22),"¥#,##0")))</f>
        <v/>
      </c>
      <c r="G22" t="str" s="11">
        <f>IF(COUNTA(A22:E22)=0,"",IF(OR(A22="",B22="",COUNT(C22:E22)&lt;&gt;3,C22&lt;=0,D22&lt;=0,E22&lt;=0,E22&gt;D22),"入力エラー：歩留まり",E22/D22))</f>
        <v/>
      </c>
      <c r="H22" t="str" s="12">
        <f>IF(COUNTA(A22:E22)=0,"",IF(OR(A22="",B22="",COUNT(C22:E22)&lt;&gt;3,C22&lt;=0,D22&lt;=0,E22&lt;=0,E22&gt;D22),"入力エラー：使用可能単価",C22/(E22/D22)))</f>
        <v/>
      </c>
    </row>
    <row r="23">
      <c r="A23" s="4"/>
      <c r="B23" s="4"/>
      <c r="C23" s="9"/>
      <c r="D23" s="10"/>
      <c r="E23" s="10"/>
      <c r="F23" t="str" s="5">
        <f>IF(COUNTA(A23:E23)=0,"",IF(OR(A23="",B23="",COUNT(C23:E23)&lt;&gt;3,C23&lt;=0,D23&lt;=0,E23&lt;=0,E23&gt;D23),"入力エラー：ID・価格・実測重量を確認",TEXT(E23/D23,"0.0%")&amp;" / "&amp;TEXT(C23/(E23/D23),"¥#,##0")))</f>
        <v/>
      </c>
      <c r="G23" t="str" s="11">
        <f>IF(COUNTA(A23:E23)=0,"",IF(OR(A23="",B23="",COUNT(C23:E23)&lt;&gt;3,C23&lt;=0,D23&lt;=0,E23&lt;=0,E23&gt;D23),"入力エラー：歩留まり",E23/D23))</f>
        <v/>
      </c>
      <c r="H23" t="str" s="12">
        <f>IF(COUNTA(A23:E23)=0,"",IF(OR(A23="",B23="",COUNT(C23:E23)&lt;&gt;3,C23&lt;=0,D23&lt;=0,E23&lt;=0,E23&gt;D23),"入力エラー：使用可能単価",C23/(E23/D23)))</f>
        <v/>
      </c>
    </row>
    <row r="24">
      <c r="A24" s="4"/>
      <c r="B24" s="4"/>
      <c r="C24" s="9"/>
      <c r="D24" s="10"/>
      <c r="E24" s="10"/>
      <c r="F24" t="str" s="5">
        <f>IF(COUNTA(A24:E24)=0,"",IF(OR(A24="",B24="",COUNT(C24:E24)&lt;&gt;3,C24&lt;=0,D24&lt;=0,E24&lt;=0,E24&gt;D24),"入力エラー：ID・価格・実測重量を確認",TEXT(E24/D24,"0.0%")&amp;" / "&amp;TEXT(C24/(E24/D24),"¥#,##0")))</f>
        <v/>
      </c>
      <c r="G24" t="str" s="11">
        <f>IF(COUNTA(A24:E24)=0,"",IF(OR(A24="",B24="",COUNT(C24:E24)&lt;&gt;3,C24&lt;=0,D24&lt;=0,E24&lt;=0,E24&gt;D24),"入力エラー：歩留まり",E24/D24))</f>
        <v/>
      </c>
      <c r="H24" t="str" s="12">
        <f>IF(COUNTA(A24:E24)=0,"",IF(OR(A24="",B24="",COUNT(C24:E24)&lt;&gt;3,C24&lt;=0,D24&lt;=0,E24&lt;=0,E24&gt;D24),"入力エラー：使用可能単価",C24/(E24/D24)))</f>
        <v/>
      </c>
    </row>
    <row r="25">
      <c r="A25" s="4"/>
      <c r="B25" s="4"/>
      <c r="C25" s="9"/>
      <c r="D25" s="10"/>
      <c r="E25" s="10"/>
      <c r="F25" t="str" s="5">
        <f>IF(COUNTA(A25:E25)=0,"",IF(OR(A25="",B25="",COUNT(C25:E25)&lt;&gt;3,C25&lt;=0,D25&lt;=0,E25&lt;=0,E25&gt;D25),"入力エラー：ID・価格・実測重量を確認",TEXT(E25/D25,"0.0%")&amp;" / "&amp;TEXT(C25/(E25/D25),"¥#,##0")))</f>
        <v/>
      </c>
      <c r="G25" t="str" s="11">
        <f>IF(COUNTA(A25:E25)=0,"",IF(OR(A25="",B25="",COUNT(C25:E25)&lt;&gt;3,C25&lt;=0,D25&lt;=0,E25&lt;=0,E25&gt;D25),"入力エラー：歩留まり",E25/D25))</f>
        <v/>
      </c>
      <c r="H25" t="str" s="12">
        <f>IF(COUNTA(A25:E25)=0,"",IF(OR(A25="",B25="",COUNT(C25:E25)&lt;&gt;3,C25&lt;=0,D25&lt;=0,E25&lt;=0,E25&gt;D25),"入力エラー：使用可能単価",C25/(E25/D25)))</f>
        <v/>
      </c>
    </row>
    <row r="26">
      <c r="A26" s="4"/>
      <c r="B26" s="4"/>
      <c r="C26" s="9"/>
      <c r="D26" s="10"/>
      <c r="E26" s="10"/>
      <c r="F26" t="str" s="5">
        <f>IF(COUNTA(A26:E26)=0,"",IF(OR(A26="",B26="",COUNT(C26:E26)&lt;&gt;3,C26&lt;=0,D26&lt;=0,E26&lt;=0,E26&gt;D26),"入力エラー：ID・価格・実測重量を確認",TEXT(E26/D26,"0.0%")&amp;" / "&amp;TEXT(C26/(E26/D26),"¥#,##0")))</f>
        <v/>
      </c>
      <c r="G26" t="str" s="11">
        <f>IF(COUNTA(A26:E26)=0,"",IF(OR(A26="",B26="",COUNT(C26:E26)&lt;&gt;3,C26&lt;=0,D26&lt;=0,E26&lt;=0,E26&gt;D26),"入力エラー：歩留まり",E26/D26))</f>
        <v/>
      </c>
      <c r="H26" t="str" s="12">
        <f>IF(COUNTA(A26:E26)=0,"",IF(OR(A26="",B26="",COUNT(C26:E26)&lt;&gt;3,C26&lt;=0,D26&lt;=0,E26&lt;=0,E26&gt;D26),"入力エラー：使用可能単価",C26/(E26/D26)))</f>
        <v/>
      </c>
    </row>
  </sheetData>
  <autoFilter ref="A6:H26"/>
  <mergeCells count="2">
    <mergeCell ref="A1:H1"/>
    <mergeCell ref="A2:H2"/>
  </mergeCells>
  <printOptions horizontalCentered="1"/>
  <pageMargins left="0.35" right="0.35" top="0.5" bottom="0.5" header="0.2" footer="0.2"/>
  <pageSetup paperSize="9" fitToWidth="1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>
      <pane xSplit="0" ySplit="6" topLeftCell="A7" activePane="bottomRight" state="frozen"/>
    </sheetView>
  </sheetViews>
  <sheetFormatPr defaultRowHeight="18"/>
  <cols>
    <col min="1" max="1" width="20" customWidth="1"/>
    <col min="2" max="2" width="14" customWidth="1"/>
    <col min="3" max="3" width="15" customWidth="1"/>
    <col min="4" max="4" width="18" customWidth="1"/>
    <col min="5" max="5" width="13" customWidth="1"/>
    <col min="6" max="6" width="10" customWidth="1"/>
    <col min="7" max="7" width="18" customWidth="1"/>
    <col min="8" max="8" width="18" customWidth="1"/>
    <col min="9" max="9" width="17" customWidth="1"/>
    <col min="10" max="10" width="15" customWidth="1"/>
    <col min="11" max="11" width="17" customWidth="1"/>
    <col min="12" max="12" width="17" customWidth="1"/>
  </cols>
  <sheetData>
    <row r="1" ht="28" customHeight="1">
      <c r="A1" t="inlineStr" s="1">
        <is>
          <t xml:space="preserve">メニュー構成の加重食材原価</t>
        </is>
      </c>
    </row>
    <row r="2" ht="30" customHeight="1">
      <c r="A2" t="inlineStr" s="7">
        <is>
          <t xml:space="preserve">架空の入力例です。肉の生ポーションg、タレ・付け合わせ原価、税抜売価、販売数を入力します。重量は加熱後ではなく原価計算に使う生重量です。</t>
        </is>
      </c>
    </row>
    <row r="3">
      <c r="A3" t="inlineStr" s="3">
        <is>
          <t xml:space="preserve">同期間の店舗税抜売上</t>
        </is>
      </c>
      <c r="B3" s="9">
        <v>250000</v>
      </c>
      <c r="C3" t="inlineStr" s="7">
        <is>
          <t xml:space="preserve">メニュー売上が一致しない場合は部分メニューとして表示</t>
        </is>
      </c>
    </row>
    <row r="6">
      <c r="A6" t="inlineStr" s="2">
        <is>
          <t xml:space="preserve">メニュー</t>
        </is>
      </c>
      <c r="B6" t="inlineStr" s="2">
        <is>
          <t xml:space="preserve">食材ID</t>
        </is>
      </c>
      <c r="C6" t="inlineStr" s="2">
        <is>
          <t xml:space="preserve">生ポーションg</t>
        </is>
      </c>
      <c r="D6" t="inlineStr" s="2">
        <is>
          <t xml:space="preserve">タレ・付合せ原価</t>
        </is>
      </c>
      <c r="E6" t="inlineStr" s="2">
        <is>
          <t xml:space="preserve">税抜売価</t>
        </is>
      </c>
      <c r="F6" t="inlineStr" s="2">
        <is>
          <t xml:space="preserve">販売数</t>
        </is>
      </c>
      <c r="G6" t="inlineStr" s="2">
        <is>
          <t xml:space="preserve">肉ポーション原価</t>
        </is>
      </c>
      <c r="H6" t="inlineStr" s="2">
        <is>
          <t xml:space="preserve">食材のみ1品原価</t>
        </is>
      </c>
      <c r="I6" t="inlineStr" s="2">
        <is>
          <t xml:space="preserve">品目食材原価率</t>
        </is>
      </c>
      <c r="J6" t="inlineStr" s="2">
        <is>
          <t xml:space="preserve">売上</t>
        </is>
      </c>
      <c r="K6" t="inlineStr" s="2">
        <is>
          <t xml:space="preserve">食材粗利額</t>
        </is>
      </c>
      <c r="L6" t="inlineStr" s="2">
        <is>
          <t xml:space="preserve">販売食材原価</t>
        </is>
      </c>
    </row>
    <row r="7">
      <c r="A7" t="inlineStr" s="4">
        <is>
          <t xml:space="preserve">架空カルビ</t>
        </is>
      </c>
      <c r="B7" t="inlineStr" s="4">
        <is>
          <t xml:space="preserve">MEAT-A</t>
        </is>
      </c>
      <c r="C7" s="10">
        <v>80</v>
      </c>
      <c r="D7" s="9">
        <v>120</v>
      </c>
      <c r="E7" s="9">
        <v>980</v>
      </c>
      <c r="F7" s="10">
        <v>100</v>
      </c>
      <c r="G7" s="12">
        <f>IF(COUNTA(A7:F7)=0,"",IF(OR(A7="",B7="",COUNT(C7:F7)&lt;&gt;4,C7&lt;=0,D7&lt;0,E7&lt;=0,F7&lt;=0,INT(F7)&lt;&gt;F7),"入力エラー：メニュー入力を確認",IF(COUNTIF('仕入・歩留まり'!$A$7:$A$26,B7)&lt;&gt;1,"入力エラー：食材IDは一意に登録",C7*INDEX('仕入・歩留まり'!$H$7:$H$26,MATCH(B7,'仕入・歩留まり'!$A$7:$A$26,0))/1000)))</f>
        <v>360.0</v>
      </c>
      <c r="H7" s="12">
        <f>IF(COUNTA(A7:F7)=0,"",IF(OR(A7="",B7="",COUNT(C7:F7)&lt;&gt;4,C7&lt;=0,D7&lt;0,E7&lt;=0,F7&lt;=0,INT(F7)&lt;&gt;F7),"入力エラー：メニュー入力を確認",IF(NOT(ISNUMBER(G7)),"入力エラー：肉原価を確認",G7+D7)))</f>
        <v>480.0</v>
      </c>
      <c r="I7" s="11">
        <f>IF(COUNTA(A7:F7)=0,"",IF(OR(A7="",B7="",COUNT(C7:F7)&lt;&gt;4,C7&lt;=0,D7&lt;0,E7&lt;=0,F7&lt;=0,INT(F7)&lt;&gt;F7),"入力エラー：メニュー入力を確認",IF(NOT(ISNUMBER(H7)),"入力エラー：食材原価を確認",H7/E7)))</f>
        <v>0.4897959183673469</v>
      </c>
      <c r="J7" s="12">
        <f>IF(COUNTA(A7:F7)=0,"",IF(OR(A7="",B7="",COUNT(C7:F7)&lt;&gt;4,C7&lt;=0,D7&lt;0,E7&lt;=0,F7&lt;=0,INT(F7)&lt;&gt;F7),"入力エラー：メニュー入力を確認",E7*F7))</f>
        <v>98000</v>
      </c>
      <c r="K7" s="12">
        <f>IF(COUNTA(A7:F7)=0,"",IF(OR(A7="",B7="",COUNT(C7:F7)&lt;&gt;4,C7&lt;=0,D7&lt;0,E7&lt;=0,F7&lt;=0,INT(F7)&lt;&gt;F7),"入力エラー：メニュー入力を確認",IF(NOT(ISNUMBER(H7)),"入力エラー：食材原価を確認",(E7-H7)*F7)))</f>
        <v>50000.0</v>
      </c>
      <c r="L7" s="12">
        <f>IF(COUNTA(A7:F7)=0,"",IF(OR(A7="",B7="",COUNT(C7:F7)&lt;&gt;4,C7&lt;=0,D7&lt;0,E7&lt;=0,F7&lt;=0,INT(F7)&lt;&gt;F7),"入力エラー：メニュー入力を確認",IF(NOT(ISNUMBER(H7)),"入力エラー：食材原価を確認",H7*F7)))</f>
        <v>48000.0</v>
      </c>
    </row>
    <row r="8">
      <c r="A8" t="inlineStr" s="4">
        <is>
          <t xml:space="preserve">架空豚焼き</t>
        </is>
      </c>
      <c r="B8" t="inlineStr" s="4">
        <is>
          <t xml:space="preserve">MEAT-B</t>
        </is>
      </c>
      <c r="C8" s="10">
        <v>100</v>
      </c>
      <c r="D8" s="9">
        <v>90</v>
      </c>
      <c r="E8" s="9">
        <v>720</v>
      </c>
      <c r="F8" s="10">
        <v>80</v>
      </c>
      <c r="G8" s="12">
        <f>IF(COUNTA(A8:F8)=0,"",IF(OR(A8="",B8="",COUNT(C8:F8)&lt;&gt;4,C8&lt;=0,D8&lt;0,E8&lt;=0,F8&lt;=0,INT(F8)&lt;&gt;F8),"入力エラー：メニュー入力を確認",IF(COUNTIF('仕入・歩留まり'!$A$7:$A$26,B8)&lt;&gt;1,"入力エラー：食材IDは一意に登録",C8*INDEX('仕入・歩留まり'!$H$7:$H$26,MATCH(B8,'仕入・歩留まり'!$A$7:$A$26,0))/1000)))</f>
        <v>211.76470588235293</v>
      </c>
      <c r="H8" s="12">
        <f>IF(COUNTA(A8:F8)=0,"",IF(OR(A8="",B8="",COUNT(C8:F8)&lt;&gt;4,C8&lt;=0,D8&lt;0,E8&lt;=0,F8&lt;=0,INT(F8)&lt;&gt;F8),"入力エラー：メニュー入力を確認",IF(NOT(ISNUMBER(G8)),"入力エラー：肉原価を確認",G8+D8)))</f>
        <v>301.7647058823529</v>
      </c>
      <c r="I8" s="11">
        <f>IF(COUNTA(A8:F8)=0,"",IF(OR(A8="",B8="",COUNT(C8:F8)&lt;&gt;4,C8&lt;=0,D8&lt;0,E8&lt;=0,F8&lt;=0,INT(F8)&lt;&gt;F8),"入力エラー：メニュー入力を確認",IF(NOT(ISNUMBER(H8)),"入力エラー：食材原価を確認",H8/E8)))</f>
        <v>0.4191176470588235</v>
      </c>
      <c r="J8" s="12">
        <f>IF(COUNTA(A8:F8)=0,"",IF(OR(A8="",B8="",COUNT(C8:F8)&lt;&gt;4,C8&lt;=0,D8&lt;0,E8&lt;=0,F8&lt;=0,INT(F8)&lt;&gt;F8),"入力エラー：メニュー入力を確認",E8*F8))</f>
        <v>57600</v>
      </c>
      <c r="K8" s="12">
        <f>IF(COUNTA(A8:F8)=0,"",IF(OR(A8="",B8="",COUNT(C8:F8)&lt;&gt;4,C8&lt;=0,D8&lt;0,E8&lt;=0,F8&lt;=0,INT(F8)&lt;&gt;F8),"入力エラー：メニュー入力を確認",IF(NOT(ISNUMBER(H8)),"入力エラー：食材原価を確認",(E8-H8)*F8)))</f>
        <v>33458.82352941176</v>
      </c>
      <c r="L8" s="12">
        <f>IF(COUNTA(A8:F8)=0,"",IF(OR(A8="",B8="",COUNT(C8:F8)&lt;&gt;4,C8&lt;=0,D8&lt;0,E8&lt;=0,F8&lt;=0,INT(F8)&lt;&gt;F8),"入力エラー：メニュー入力を確認",IF(NOT(ISNUMBER(H8)),"入力エラー：食材原価を確認",H8*F8)))</f>
        <v>24141.176470588234</v>
      </c>
    </row>
    <row r="9">
      <c r="A9" t="inlineStr" s="4">
        <is>
          <t xml:space="preserve">架空鶏焼き</t>
        </is>
      </c>
      <c r="B9" t="inlineStr" s="4">
        <is>
          <t xml:space="preserve">MEAT-C</t>
        </is>
      </c>
      <c r="C9" s="10">
        <v>120</v>
      </c>
      <c r="D9" s="9">
        <v>80</v>
      </c>
      <c r="E9" s="9">
        <v>580</v>
      </c>
      <c r="F9" s="10">
        <v>60</v>
      </c>
      <c r="G9" s="12">
        <f>IF(COUNTA(A9:F9)=0,"",IF(OR(A9="",B9="",COUNT(C9:F9)&lt;&gt;4,C9&lt;=0,D9&lt;0,E9&lt;=0,F9&lt;=0,INT(F9)&lt;&gt;F9),"入力エラー：メニュー入力を確認",IF(COUNTIF('仕入・歩留まり'!$A$7:$A$26,B9)&lt;&gt;1,"入力エラー：食材IDは一意に登録",C9*INDEX('仕入・歩留まり'!$H$7:$H$26,MATCH(B9,'仕入・歩留まり'!$A$7:$A$26,0))/1000)))</f>
        <v>146.66666666666666</v>
      </c>
      <c r="H9" s="12">
        <f>IF(COUNTA(A9:F9)=0,"",IF(OR(A9="",B9="",COUNT(C9:F9)&lt;&gt;4,C9&lt;=0,D9&lt;0,E9&lt;=0,F9&lt;=0,INT(F9)&lt;&gt;F9),"入力エラー：メニュー入力を確認",IF(NOT(ISNUMBER(G9)),"入力エラー：肉原価を確認",G9+D9)))</f>
        <v>226.66666666666666</v>
      </c>
      <c r="I9" s="11">
        <f>IF(COUNTA(A9:F9)=0,"",IF(OR(A9="",B9="",COUNT(C9:F9)&lt;&gt;4,C9&lt;=0,D9&lt;0,E9&lt;=0,F9&lt;=0,INT(F9)&lt;&gt;F9),"入力エラー：メニュー入力を確認",IF(NOT(ISNUMBER(H9)),"入力エラー：食材原価を確認",H9/E9)))</f>
        <v>0.3908045977011494</v>
      </c>
      <c r="J9" s="12">
        <f>IF(COUNTA(A9:F9)=0,"",IF(OR(A9="",B9="",COUNT(C9:F9)&lt;&gt;4,C9&lt;=0,D9&lt;0,E9&lt;=0,F9&lt;=0,INT(F9)&lt;&gt;F9),"入力エラー：メニュー入力を確認",E9*F9))</f>
        <v>34800</v>
      </c>
      <c r="K9" s="12">
        <f>IF(COUNTA(A9:F9)=0,"",IF(OR(A9="",B9="",COUNT(C9:F9)&lt;&gt;4,C9&lt;=0,D9&lt;0,E9&lt;=0,F9&lt;=0,INT(F9)&lt;&gt;F9),"入力エラー：メニュー入力を確認",IF(NOT(ISNUMBER(H9)),"入力エラー：食材原価を確認",(E9-H9)*F9)))</f>
        <v>21200.000000000004</v>
      </c>
      <c r="L9" s="12">
        <f>IF(COUNTA(A9:F9)=0,"",IF(OR(A9="",B9="",COUNT(C9:F9)&lt;&gt;4,C9&lt;=0,D9&lt;0,E9&lt;=0,F9&lt;=0,INT(F9)&lt;&gt;F9),"入力エラー：メニュー入力を確認",IF(NOT(ISNUMBER(H9)),"入力エラー：食材原価を確認",H9*F9)))</f>
        <v>13600.0</v>
      </c>
    </row>
    <row r="10">
      <c r="A10" s="4"/>
      <c r="B10" s="4"/>
      <c r="C10" s="10"/>
      <c r="D10" s="9"/>
      <c r="E10" s="9"/>
      <c r="F10" s="10"/>
      <c r="G10" t="str" s="12">
        <f>IF(COUNTA(A10:F10)=0,"",IF(OR(A10="",B10="",COUNT(C10:F10)&lt;&gt;4,C10&lt;=0,D10&lt;0,E10&lt;=0,F10&lt;=0,INT(F10)&lt;&gt;F10),"入力エラー：メニュー入力を確認",IF(COUNTIF('仕入・歩留まり'!$A$7:$A$26,B10)&lt;&gt;1,"入力エラー：食材IDは一意に登録",C10*INDEX('仕入・歩留まり'!$H$7:$H$26,MATCH(B10,'仕入・歩留まり'!$A$7:$A$26,0))/1000)))</f>
        <v/>
      </c>
      <c r="H10" t="str" s="12">
        <f>IF(COUNTA(A10:F10)=0,"",IF(OR(A10="",B10="",COUNT(C10:F10)&lt;&gt;4,C10&lt;=0,D10&lt;0,E10&lt;=0,F10&lt;=0,INT(F10)&lt;&gt;F10),"入力エラー：メニュー入力を確認",IF(NOT(ISNUMBER(G10)),"入力エラー：肉原価を確認",G10+D10)))</f>
        <v/>
      </c>
      <c r="I10" t="str" s="11">
        <f>IF(COUNTA(A10:F10)=0,"",IF(OR(A10="",B10="",COUNT(C10:F10)&lt;&gt;4,C10&lt;=0,D10&lt;0,E10&lt;=0,F10&lt;=0,INT(F10)&lt;&gt;F10),"入力エラー：メニュー入力を確認",IF(NOT(ISNUMBER(H10)),"入力エラー：食材原価を確認",H10/E10)))</f>
        <v/>
      </c>
      <c r="J10" t="str" s="12">
        <f>IF(COUNTA(A10:F10)=0,"",IF(OR(A10="",B10="",COUNT(C10:F10)&lt;&gt;4,C10&lt;=0,D10&lt;0,E10&lt;=0,F10&lt;=0,INT(F10)&lt;&gt;F10),"入力エラー：メニュー入力を確認",E10*F10))</f>
        <v/>
      </c>
      <c r="K10" t="str" s="12">
        <f>IF(COUNTA(A10:F10)=0,"",IF(OR(A10="",B10="",COUNT(C10:F10)&lt;&gt;4,C10&lt;=0,D10&lt;0,E10&lt;=0,F10&lt;=0,INT(F10)&lt;&gt;F10),"入力エラー：メニュー入力を確認",IF(NOT(ISNUMBER(H10)),"入力エラー：食材原価を確認",(E10-H10)*F10)))</f>
        <v/>
      </c>
      <c r="L10" t="str" s="12">
        <f>IF(COUNTA(A10:F10)=0,"",IF(OR(A10="",B10="",COUNT(C10:F10)&lt;&gt;4,C10&lt;=0,D10&lt;0,E10&lt;=0,F10&lt;=0,INT(F10)&lt;&gt;F10),"入力エラー：メニュー入力を確認",IF(NOT(ISNUMBER(H10)),"入力エラー：食材原価を確認",H10*F10)))</f>
        <v/>
      </c>
    </row>
    <row r="11">
      <c r="A11" s="4"/>
      <c r="B11" s="4"/>
      <c r="C11" s="10"/>
      <c r="D11" s="9"/>
      <c r="E11" s="9"/>
      <c r="F11" s="10"/>
      <c r="G11" t="str" s="12">
        <f>IF(COUNTA(A11:F11)=0,"",IF(OR(A11="",B11="",COUNT(C11:F11)&lt;&gt;4,C11&lt;=0,D11&lt;0,E11&lt;=0,F11&lt;=0,INT(F11)&lt;&gt;F11),"入力エラー：メニュー入力を確認",IF(COUNTIF('仕入・歩留まり'!$A$7:$A$26,B11)&lt;&gt;1,"入力エラー：食材IDは一意に登録",C11*INDEX('仕入・歩留まり'!$H$7:$H$26,MATCH(B11,'仕入・歩留まり'!$A$7:$A$26,0))/1000)))</f>
        <v/>
      </c>
      <c r="H11" t="str" s="12">
        <f>IF(COUNTA(A11:F11)=0,"",IF(OR(A11="",B11="",COUNT(C11:F11)&lt;&gt;4,C11&lt;=0,D11&lt;0,E11&lt;=0,F11&lt;=0,INT(F11)&lt;&gt;F11),"入力エラー：メニュー入力を確認",IF(NOT(ISNUMBER(G11)),"入力エラー：肉原価を確認",G11+D11)))</f>
        <v/>
      </c>
      <c r="I11" t="str" s="11">
        <f>IF(COUNTA(A11:F11)=0,"",IF(OR(A11="",B11="",COUNT(C11:F11)&lt;&gt;4,C11&lt;=0,D11&lt;0,E11&lt;=0,F11&lt;=0,INT(F11)&lt;&gt;F11),"入力エラー：メニュー入力を確認",IF(NOT(ISNUMBER(H11)),"入力エラー：食材原価を確認",H11/E11)))</f>
        <v/>
      </c>
      <c r="J11" t="str" s="12">
        <f>IF(COUNTA(A11:F11)=0,"",IF(OR(A11="",B11="",COUNT(C11:F11)&lt;&gt;4,C11&lt;=0,D11&lt;0,E11&lt;=0,F11&lt;=0,INT(F11)&lt;&gt;F11),"入力エラー：メニュー入力を確認",E11*F11))</f>
        <v/>
      </c>
      <c r="K11" t="str" s="12">
        <f>IF(COUNTA(A11:F11)=0,"",IF(OR(A11="",B11="",COUNT(C11:F11)&lt;&gt;4,C11&lt;=0,D11&lt;0,E11&lt;=0,F11&lt;=0,INT(F11)&lt;&gt;F11),"入力エラー：メニュー入力を確認",IF(NOT(ISNUMBER(H11)),"入力エラー：食材原価を確認",(E11-H11)*F11)))</f>
        <v/>
      </c>
      <c r="L11" t="str" s="12">
        <f>IF(COUNTA(A11:F11)=0,"",IF(OR(A11="",B11="",COUNT(C11:F11)&lt;&gt;4,C11&lt;=0,D11&lt;0,E11&lt;=0,F11&lt;=0,INT(F11)&lt;&gt;F11),"入力エラー：メニュー入力を確認",IF(NOT(ISNUMBER(H11)),"入力エラー：食材原価を確認",H11*F11)))</f>
        <v/>
      </c>
    </row>
    <row r="12">
      <c r="A12" s="4"/>
      <c r="B12" s="4"/>
      <c r="C12" s="10"/>
      <c r="D12" s="9"/>
      <c r="E12" s="9"/>
      <c r="F12" s="10"/>
      <c r="G12" t="str" s="12">
        <f>IF(COUNTA(A12:F12)=0,"",IF(OR(A12="",B12="",COUNT(C12:F12)&lt;&gt;4,C12&lt;=0,D12&lt;0,E12&lt;=0,F12&lt;=0,INT(F12)&lt;&gt;F12),"入力エラー：メニュー入力を確認",IF(COUNTIF('仕入・歩留まり'!$A$7:$A$26,B12)&lt;&gt;1,"入力エラー：食材IDは一意に登録",C12*INDEX('仕入・歩留まり'!$H$7:$H$26,MATCH(B12,'仕入・歩留まり'!$A$7:$A$26,0))/1000)))</f>
        <v/>
      </c>
      <c r="H12" t="str" s="12">
        <f>IF(COUNTA(A12:F12)=0,"",IF(OR(A12="",B12="",COUNT(C12:F12)&lt;&gt;4,C12&lt;=0,D12&lt;0,E12&lt;=0,F12&lt;=0,INT(F12)&lt;&gt;F12),"入力エラー：メニュー入力を確認",IF(NOT(ISNUMBER(G12)),"入力エラー：肉原価を確認",G12+D12)))</f>
        <v/>
      </c>
      <c r="I12" t="str" s="11">
        <f>IF(COUNTA(A12:F12)=0,"",IF(OR(A12="",B12="",COUNT(C12:F12)&lt;&gt;4,C12&lt;=0,D12&lt;0,E12&lt;=0,F12&lt;=0,INT(F12)&lt;&gt;F12),"入力エラー：メニュー入力を確認",IF(NOT(ISNUMBER(H12)),"入力エラー：食材原価を確認",H12/E12)))</f>
        <v/>
      </c>
      <c r="J12" t="str" s="12">
        <f>IF(COUNTA(A12:F12)=0,"",IF(OR(A12="",B12="",COUNT(C12:F12)&lt;&gt;4,C12&lt;=0,D12&lt;0,E12&lt;=0,F12&lt;=0,INT(F12)&lt;&gt;F12),"入力エラー：メニュー入力を確認",E12*F12))</f>
        <v/>
      </c>
      <c r="K12" t="str" s="12">
        <f>IF(COUNTA(A12:F12)=0,"",IF(OR(A12="",B12="",COUNT(C12:F12)&lt;&gt;4,C12&lt;=0,D12&lt;0,E12&lt;=0,F12&lt;=0,INT(F12)&lt;&gt;F12),"入力エラー：メニュー入力を確認",IF(NOT(ISNUMBER(H12)),"入力エラー：食材原価を確認",(E12-H12)*F12)))</f>
        <v/>
      </c>
      <c r="L12" t="str" s="12">
        <f>IF(COUNTA(A12:F12)=0,"",IF(OR(A12="",B12="",COUNT(C12:F12)&lt;&gt;4,C12&lt;=0,D12&lt;0,E12&lt;=0,F12&lt;=0,INT(F12)&lt;&gt;F12),"入力エラー：メニュー入力を確認",IF(NOT(ISNUMBER(H12)),"入力エラー：食材原価を確認",H12*F12)))</f>
        <v/>
      </c>
    </row>
    <row r="13">
      <c r="A13" s="4"/>
      <c r="B13" s="4"/>
      <c r="C13" s="10"/>
      <c r="D13" s="9"/>
      <c r="E13" s="9"/>
      <c r="F13" s="10"/>
      <c r="G13" t="str" s="12">
        <f>IF(COUNTA(A13:F13)=0,"",IF(OR(A13="",B13="",COUNT(C13:F13)&lt;&gt;4,C13&lt;=0,D13&lt;0,E13&lt;=0,F13&lt;=0,INT(F13)&lt;&gt;F13),"入力エラー：メニュー入力を確認",IF(COUNTIF('仕入・歩留まり'!$A$7:$A$26,B13)&lt;&gt;1,"入力エラー：食材IDは一意に登録",C13*INDEX('仕入・歩留まり'!$H$7:$H$26,MATCH(B13,'仕入・歩留まり'!$A$7:$A$26,0))/1000)))</f>
        <v/>
      </c>
      <c r="H13" t="str" s="12">
        <f>IF(COUNTA(A13:F13)=0,"",IF(OR(A13="",B13="",COUNT(C13:F13)&lt;&gt;4,C13&lt;=0,D13&lt;0,E13&lt;=0,F13&lt;=0,INT(F13)&lt;&gt;F13),"入力エラー：メニュー入力を確認",IF(NOT(ISNUMBER(G13)),"入力エラー：肉原価を確認",G13+D13)))</f>
        <v/>
      </c>
      <c r="I13" t="str" s="11">
        <f>IF(COUNTA(A13:F13)=0,"",IF(OR(A13="",B13="",COUNT(C13:F13)&lt;&gt;4,C13&lt;=0,D13&lt;0,E13&lt;=0,F13&lt;=0,INT(F13)&lt;&gt;F13),"入力エラー：メニュー入力を確認",IF(NOT(ISNUMBER(H13)),"入力エラー：食材原価を確認",H13/E13)))</f>
        <v/>
      </c>
      <c r="J13" t="str" s="12">
        <f>IF(COUNTA(A13:F13)=0,"",IF(OR(A13="",B13="",COUNT(C13:F13)&lt;&gt;4,C13&lt;=0,D13&lt;0,E13&lt;=0,F13&lt;=0,INT(F13)&lt;&gt;F13),"入力エラー：メニュー入力を確認",E13*F13))</f>
        <v/>
      </c>
      <c r="K13" t="str" s="12">
        <f>IF(COUNTA(A13:F13)=0,"",IF(OR(A13="",B13="",COUNT(C13:F13)&lt;&gt;4,C13&lt;=0,D13&lt;0,E13&lt;=0,F13&lt;=0,INT(F13)&lt;&gt;F13),"入力エラー：メニュー入力を確認",IF(NOT(ISNUMBER(H13)),"入力エラー：食材原価を確認",(E13-H13)*F13)))</f>
        <v/>
      </c>
      <c r="L13" t="str" s="12">
        <f>IF(COUNTA(A13:F13)=0,"",IF(OR(A13="",B13="",COUNT(C13:F13)&lt;&gt;4,C13&lt;=0,D13&lt;0,E13&lt;=0,F13&lt;=0,INT(F13)&lt;&gt;F13),"入力エラー：メニュー入力を確認",IF(NOT(ISNUMBER(H13)),"入力エラー：食材原価を確認",H13*F13)))</f>
        <v/>
      </c>
    </row>
    <row r="14">
      <c r="A14" s="4"/>
      <c r="B14" s="4"/>
      <c r="C14" s="10"/>
      <c r="D14" s="9"/>
      <c r="E14" s="9"/>
      <c r="F14" s="10"/>
      <c r="G14" t="str" s="12">
        <f>IF(COUNTA(A14:F14)=0,"",IF(OR(A14="",B14="",COUNT(C14:F14)&lt;&gt;4,C14&lt;=0,D14&lt;0,E14&lt;=0,F14&lt;=0,INT(F14)&lt;&gt;F14),"入力エラー：メニュー入力を確認",IF(COUNTIF('仕入・歩留まり'!$A$7:$A$26,B14)&lt;&gt;1,"入力エラー：食材IDは一意に登録",C14*INDEX('仕入・歩留まり'!$H$7:$H$26,MATCH(B14,'仕入・歩留まり'!$A$7:$A$26,0))/1000)))</f>
        <v/>
      </c>
      <c r="H14" t="str" s="12">
        <f>IF(COUNTA(A14:F14)=0,"",IF(OR(A14="",B14="",COUNT(C14:F14)&lt;&gt;4,C14&lt;=0,D14&lt;0,E14&lt;=0,F14&lt;=0,INT(F14)&lt;&gt;F14),"入力エラー：メニュー入力を確認",IF(NOT(ISNUMBER(G14)),"入力エラー：肉原価を確認",G14+D14)))</f>
        <v/>
      </c>
      <c r="I14" t="str" s="11">
        <f>IF(COUNTA(A14:F14)=0,"",IF(OR(A14="",B14="",COUNT(C14:F14)&lt;&gt;4,C14&lt;=0,D14&lt;0,E14&lt;=0,F14&lt;=0,INT(F14)&lt;&gt;F14),"入力エラー：メニュー入力を確認",IF(NOT(ISNUMBER(H14)),"入力エラー：食材原価を確認",H14/E14)))</f>
        <v/>
      </c>
      <c r="J14" t="str" s="12">
        <f>IF(COUNTA(A14:F14)=0,"",IF(OR(A14="",B14="",COUNT(C14:F14)&lt;&gt;4,C14&lt;=0,D14&lt;0,E14&lt;=0,F14&lt;=0,INT(F14)&lt;&gt;F14),"入力エラー：メニュー入力を確認",E14*F14))</f>
        <v/>
      </c>
      <c r="K14" t="str" s="12">
        <f>IF(COUNTA(A14:F14)=0,"",IF(OR(A14="",B14="",COUNT(C14:F14)&lt;&gt;4,C14&lt;=0,D14&lt;0,E14&lt;=0,F14&lt;=0,INT(F14)&lt;&gt;F14),"入力エラー：メニュー入力を確認",IF(NOT(ISNUMBER(H14)),"入力エラー：食材原価を確認",(E14-H14)*F14)))</f>
        <v/>
      </c>
      <c r="L14" t="str" s="12">
        <f>IF(COUNTA(A14:F14)=0,"",IF(OR(A14="",B14="",COUNT(C14:F14)&lt;&gt;4,C14&lt;=0,D14&lt;0,E14&lt;=0,F14&lt;=0,INT(F14)&lt;&gt;F14),"入力エラー：メニュー入力を確認",IF(NOT(ISNUMBER(H14)),"入力エラー：食材原価を確認",H14*F14)))</f>
        <v/>
      </c>
    </row>
    <row r="15">
      <c r="A15" s="4"/>
      <c r="B15" s="4"/>
      <c r="C15" s="10"/>
      <c r="D15" s="9"/>
      <c r="E15" s="9"/>
      <c r="F15" s="10"/>
      <c r="G15" t="str" s="12">
        <f>IF(COUNTA(A15:F15)=0,"",IF(OR(A15="",B15="",COUNT(C15:F15)&lt;&gt;4,C15&lt;=0,D15&lt;0,E15&lt;=0,F15&lt;=0,INT(F15)&lt;&gt;F15),"入力エラー：メニュー入力を確認",IF(COUNTIF('仕入・歩留まり'!$A$7:$A$26,B15)&lt;&gt;1,"入力エラー：食材IDは一意に登録",C15*INDEX('仕入・歩留まり'!$H$7:$H$26,MATCH(B15,'仕入・歩留まり'!$A$7:$A$26,0))/1000)))</f>
        <v/>
      </c>
      <c r="H15" t="str" s="12">
        <f>IF(COUNTA(A15:F15)=0,"",IF(OR(A15="",B15="",COUNT(C15:F15)&lt;&gt;4,C15&lt;=0,D15&lt;0,E15&lt;=0,F15&lt;=0,INT(F15)&lt;&gt;F15),"入力エラー：メニュー入力を確認",IF(NOT(ISNUMBER(G15)),"入力エラー：肉原価を確認",G15+D15)))</f>
        <v/>
      </c>
      <c r="I15" t="str" s="11">
        <f>IF(COUNTA(A15:F15)=0,"",IF(OR(A15="",B15="",COUNT(C15:F15)&lt;&gt;4,C15&lt;=0,D15&lt;0,E15&lt;=0,F15&lt;=0,INT(F15)&lt;&gt;F15),"入力エラー：メニュー入力を確認",IF(NOT(ISNUMBER(H15)),"入力エラー：食材原価を確認",H15/E15)))</f>
        <v/>
      </c>
      <c r="J15" t="str" s="12">
        <f>IF(COUNTA(A15:F15)=0,"",IF(OR(A15="",B15="",COUNT(C15:F15)&lt;&gt;4,C15&lt;=0,D15&lt;0,E15&lt;=0,F15&lt;=0,INT(F15)&lt;&gt;F15),"入力エラー：メニュー入力を確認",E15*F15))</f>
        <v/>
      </c>
      <c r="K15" t="str" s="12">
        <f>IF(COUNTA(A15:F15)=0,"",IF(OR(A15="",B15="",COUNT(C15:F15)&lt;&gt;4,C15&lt;=0,D15&lt;0,E15&lt;=0,F15&lt;=0,INT(F15)&lt;&gt;F15),"入力エラー：メニュー入力を確認",IF(NOT(ISNUMBER(H15)),"入力エラー：食材原価を確認",(E15-H15)*F15)))</f>
        <v/>
      </c>
      <c r="L15" t="str" s="12">
        <f>IF(COUNTA(A15:F15)=0,"",IF(OR(A15="",B15="",COUNT(C15:F15)&lt;&gt;4,C15&lt;=0,D15&lt;0,E15&lt;=0,F15&lt;=0,INT(F15)&lt;&gt;F15),"入力エラー：メニュー入力を確認",IF(NOT(ISNUMBER(H15)),"入力エラー：食材原価を確認",H15*F15)))</f>
        <v/>
      </c>
    </row>
    <row r="16">
      <c r="A16" s="4"/>
      <c r="B16" s="4"/>
      <c r="C16" s="10"/>
      <c r="D16" s="9"/>
      <c r="E16" s="9"/>
      <c r="F16" s="10"/>
      <c r="G16" t="str" s="12">
        <f>IF(COUNTA(A16:F16)=0,"",IF(OR(A16="",B16="",COUNT(C16:F16)&lt;&gt;4,C16&lt;=0,D16&lt;0,E16&lt;=0,F16&lt;=0,INT(F16)&lt;&gt;F16),"入力エラー：メニュー入力を確認",IF(COUNTIF('仕入・歩留まり'!$A$7:$A$26,B16)&lt;&gt;1,"入力エラー：食材IDは一意に登録",C16*INDEX('仕入・歩留まり'!$H$7:$H$26,MATCH(B16,'仕入・歩留まり'!$A$7:$A$26,0))/1000)))</f>
        <v/>
      </c>
      <c r="H16" t="str" s="12">
        <f>IF(COUNTA(A16:F16)=0,"",IF(OR(A16="",B16="",COUNT(C16:F16)&lt;&gt;4,C16&lt;=0,D16&lt;0,E16&lt;=0,F16&lt;=0,INT(F16)&lt;&gt;F16),"入力エラー：メニュー入力を確認",IF(NOT(ISNUMBER(G16)),"入力エラー：肉原価を確認",G16+D16)))</f>
        <v/>
      </c>
      <c r="I16" t="str" s="11">
        <f>IF(COUNTA(A16:F16)=0,"",IF(OR(A16="",B16="",COUNT(C16:F16)&lt;&gt;4,C16&lt;=0,D16&lt;0,E16&lt;=0,F16&lt;=0,INT(F16)&lt;&gt;F16),"入力エラー：メニュー入力を確認",IF(NOT(ISNUMBER(H16)),"入力エラー：食材原価を確認",H16/E16)))</f>
        <v/>
      </c>
      <c r="J16" t="str" s="12">
        <f>IF(COUNTA(A16:F16)=0,"",IF(OR(A16="",B16="",COUNT(C16:F16)&lt;&gt;4,C16&lt;=0,D16&lt;0,E16&lt;=0,F16&lt;=0,INT(F16)&lt;&gt;F16),"入力エラー：メニュー入力を確認",E16*F16))</f>
        <v/>
      </c>
      <c r="K16" t="str" s="12">
        <f>IF(COUNTA(A16:F16)=0,"",IF(OR(A16="",B16="",COUNT(C16:F16)&lt;&gt;4,C16&lt;=0,D16&lt;0,E16&lt;=0,F16&lt;=0,INT(F16)&lt;&gt;F16),"入力エラー：メニュー入力を確認",IF(NOT(ISNUMBER(H16)),"入力エラー：食材原価を確認",(E16-H16)*F16)))</f>
        <v/>
      </c>
      <c r="L16" t="str" s="12">
        <f>IF(COUNTA(A16:F16)=0,"",IF(OR(A16="",B16="",COUNT(C16:F16)&lt;&gt;4,C16&lt;=0,D16&lt;0,E16&lt;=0,F16&lt;=0,INT(F16)&lt;&gt;F16),"入力エラー：メニュー入力を確認",IF(NOT(ISNUMBER(H16)),"入力エラー：食材原価を確認",H16*F16)))</f>
        <v/>
      </c>
    </row>
    <row r="17">
      <c r="A17" s="4"/>
      <c r="B17" s="4"/>
      <c r="C17" s="10"/>
      <c r="D17" s="9"/>
      <c r="E17" s="9"/>
      <c r="F17" s="10"/>
      <c r="G17" t="str" s="12">
        <f>IF(COUNTA(A17:F17)=0,"",IF(OR(A17="",B17="",COUNT(C17:F17)&lt;&gt;4,C17&lt;=0,D17&lt;0,E17&lt;=0,F17&lt;=0,INT(F17)&lt;&gt;F17),"入力エラー：メニュー入力を確認",IF(COUNTIF('仕入・歩留まり'!$A$7:$A$26,B17)&lt;&gt;1,"入力エラー：食材IDは一意に登録",C17*INDEX('仕入・歩留まり'!$H$7:$H$26,MATCH(B17,'仕入・歩留まり'!$A$7:$A$26,0))/1000)))</f>
        <v/>
      </c>
      <c r="H17" t="str" s="12">
        <f>IF(COUNTA(A17:F17)=0,"",IF(OR(A17="",B17="",COUNT(C17:F17)&lt;&gt;4,C17&lt;=0,D17&lt;0,E17&lt;=0,F17&lt;=0,INT(F17)&lt;&gt;F17),"入力エラー：メニュー入力を確認",IF(NOT(ISNUMBER(G17)),"入力エラー：肉原価を確認",G17+D17)))</f>
        <v/>
      </c>
      <c r="I17" t="str" s="11">
        <f>IF(COUNTA(A17:F17)=0,"",IF(OR(A17="",B17="",COUNT(C17:F17)&lt;&gt;4,C17&lt;=0,D17&lt;0,E17&lt;=0,F17&lt;=0,INT(F17)&lt;&gt;F17),"入力エラー：メニュー入力を確認",IF(NOT(ISNUMBER(H17)),"入力エラー：食材原価を確認",H17/E17)))</f>
        <v/>
      </c>
      <c r="J17" t="str" s="12">
        <f>IF(COUNTA(A17:F17)=0,"",IF(OR(A17="",B17="",COUNT(C17:F17)&lt;&gt;4,C17&lt;=0,D17&lt;0,E17&lt;=0,F17&lt;=0,INT(F17)&lt;&gt;F17),"入力エラー：メニュー入力を確認",E17*F17))</f>
        <v/>
      </c>
      <c r="K17" t="str" s="12">
        <f>IF(COUNTA(A17:F17)=0,"",IF(OR(A17="",B17="",COUNT(C17:F17)&lt;&gt;4,C17&lt;=0,D17&lt;0,E17&lt;=0,F17&lt;=0,INT(F17)&lt;&gt;F17),"入力エラー：メニュー入力を確認",IF(NOT(ISNUMBER(H17)),"入力エラー：食材原価を確認",(E17-H17)*F17)))</f>
        <v/>
      </c>
      <c r="L17" t="str" s="12">
        <f>IF(COUNTA(A17:F17)=0,"",IF(OR(A17="",B17="",COUNT(C17:F17)&lt;&gt;4,C17&lt;=0,D17&lt;0,E17&lt;=0,F17&lt;=0,INT(F17)&lt;&gt;F17),"入力エラー：メニュー入力を確認",IF(NOT(ISNUMBER(H17)),"入力エラー：食材原価を確認",H17*F17)))</f>
        <v/>
      </c>
    </row>
    <row r="18">
      <c r="A18" s="4"/>
      <c r="B18" s="4"/>
      <c r="C18" s="10"/>
      <c r="D18" s="9"/>
      <c r="E18" s="9"/>
      <c r="F18" s="10"/>
      <c r="G18" t="str" s="12">
        <f>IF(COUNTA(A18:F18)=0,"",IF(OR(A18="",B18="",COUNT(C18:F18)&lt;&gt;4,C18&lt;=0,D18&lt;0,E18&lt;=0,F18&lt;=0,INT(F18)&lt;&gt;F18),"入力エラー：メニュー入力を確認",IF(COUNTIF('仕入・歩留まり'!$A$7:$A$26,B18)&lt;&gt;1,"入力エラー：食材IDは一意に登録",C18*INDEX('仕入・歩留まり'!$H$7:$H$26,MATCH(B18,'仕入・歩留まり'!$A$7:$A$26,0))/1000)))</f>
        <v/>
      </c>
      <c r="H18" t="str" s="12">
        <f>IF(COUNTA(A18:F18)=0,"",IF(OR(A18="",B18="",COUNT(C18:F18)&lt;&gt;4,C18&lt;=0,D18&lt;0,E18&lt;=0,F18&lt;=0,INT(F18)&lt;&gt;F18),"入力エラー：メニュー入力を確認",IF(NOT(ISNUMBER(G18)),"入力エラー：肉原価を確認",G18+D18)))</f>
        <v/>
      </c>
      <c r="I18" t="str" s="11">
        <f>IF(COUNTA(A18:F18)=0,"",IF(OR(A18="",B18="",COUNT(C18:F18)&lt;&gt;4,C18&lt;=0,D18&lt;0,E18&lt;=0,F18&lt;=0,INT(F18)&lt;&gt;F18),"入力エラー：メニュー入力を確認",IF(NOT(ISNUMBER(H18)),"入力エラー：食材原価を確認",H18/E18)))</f>
        <v/>
      </c>
      <c r="J18" t="str" s="12">
        <f>IF(COUNTA(A18:F18)=0,"",IF(OR(A18="",B18="",COUNT(C18:F18)&lt;&gt;4,C18&lt;=0,D18&lt;0,E18&lt;=0,F18&lt;=0,INT(F18)&lt;&gt;F18),"入力エラー：メニュー入力を確認",E18*F18))</f>
        <v/>
      </c>
      <c r="K18" t="str" s="12">
        <f>IF(COUNTA(A18:F18)=0,"",IF(OR(A18="",B18="",COUNT(C18:F18)&lt;&gt;4,C18&lt;=0,D18&lt;0,E18&lt;=0,F18&lt;=0,INT(F18)&lt;&gt;F18),"入力エラー：メニュー入力を確認",IF(NOT(ISNUMBER(H18)),"入力エラー：食材原価を確認",(E18-H18)*F18)))</f>
        <v/>
      </c>
      <c r="L18" t="str" s="12">
        <f>IF(COUNTA(A18:F18)=0,"",IF(OR(A18="",B18="",COUNT(C18:F18)&lt;&gt;4,C18&lt;=0,D18&lt;0,E18&lt;=0,F18&lt;=0,INT(F18)&lt;&gt;F18),"入力エラー：メニュー入力を確認",IF(NOT(ISNUMBER(H18)),"入力エラー：食材原価を確認",H18*F18)))</f>
        <v/>
      </c>
    </row>
    <row r="19">
      <c r="A19" s="4"/>
      <c r="B19" s="4"/>
      <c r="C19" s="10"/>
      <c r="D19" s="9"/>
      <c r="E19" s="9"/>
      <c r="F19" s="10"/>
      <c r="G19" t="str" s="12">
        <f>IF(COUNTA(A19:F19)=0,"",IF(OR(A19="",B19="",COUNT(C19:F19)&lt;&gt;4,C19&lt;=0,D19&lt;0,E19&lt;=0,F19&lt;=0,INT(F19)&lt;&gt;F19),"入力エラー：メニュー入力を確認",IF(COUNTIF('仕入・歩留まり'!$A$7:$A$26,B19)&lt;&gt;1,"入力エラー：食材IDは一意に登録",C19*INDEX('仕入・歩留まり'!$H$7:$H$26,MATCH(B19,'仕入・歩留まり'!$A$7:$A$26,0))/1000)))</f>
        <v/>
      </c>
      <c r="H19" t="str" s="12">
        <f>IF(COUNTA(A19:F19)=0,"",IF(OR(A19="",B19="",COUNT(C19:F19)&lt;&gt;4,C19&lt;=0,D19&lt;0,E19&lt;=0,F19&lt;=0,INT(F19)&lt;&gt;F19),"入力エラー：メニュー入力を確認",IF(NOT(ISNUMBER(G19)),"入力エラー：肉原価を確認",G19+D19)))</f>
        <v/>
      </c>
      <c r="I19" t="str" s="11">
        <f>IF(COUNTA(A19:F19)=0,"",IF(OR(A19="",B19="",COUNT(C19:F19)&lt;&gt;4,C19&lt;=0,D19&lt;0,E19&lt;=0,F19&lt;=0,INT(F19)&lt;&gt;F19),"入力エラー：メニュー入力を確認",IF(NOT(ISNUMBER(H19)),"入力エラー：食材原価を確認",H19/E19)))</f>
        <v/>
      </c>
      <c r="J19" t="str" s="12">
        <f>IF(COUNTA(A19:F19)=0,"",IF(OR(A19="",B19="",COUNT(C19:F19)&lt;&gt;4,C19&lt;=0,D19&lt;0,E19&lt;=0,F19&lt;=0,INT(F19)&lt;&gt;F19),"入力エラー：メニュー入力を確認",E19*F19))</f>
        <v/>
      </c>
      <c r="K19" t="str" s="12">
        <f>IF(COUNTA(A19:F19)=0,"",IF(OR(A19="",B19="",COUNT(C19:F19)&lt;&gt;4,C19&lt;=0,D19&lt;0,E19&lt;=0,F19&lt;=0,INT(F19)&lt;&gt;F19),"入力エラー：メニュー入力を確認",IF(NOT(ISNUMBER(H19)),"入力エラー：食材原価を確認",(E19-H19)*F19)))</f>
        <v/>
      </c>
      <c r="L19" t="str" s="12">
        <f>IF(COUNTA(A19:F19)=0,"",IF(OR(A19="",B19="",COUNT(C19:F19)&lt;&gt;4,C19&lt;=0,D19&lt;0,E19&lt;=0,F19&lt;=0,INT(F19)&lt;&gt;F19),"入力エラー：メニュー入力を確認",IF(NOT(ISNUMBER(H19)),"入力エラー：食材原価を確認",H19*F19)))</f>
        <v/>
      </c>
    </row>
    <row r="20">
      <c r="A20" s="4"/>
      <c r="B20" s="4"/>
      <c r="C20" s="10"/>
      <c r="D20" s="9"/>
      <c r="E20" s="9"/>
      <c r="F20" s="10"/>
      <c r="G20" t="str" s="12">
        <f>IF(COUNTA(A20:F20)=0,"",IF(OR(A20="",B20="",COUNT(C20:F20)&lt;&gt;4,C20&lt;=0,D20&lt;0,E20&lt;=0,F20&lt;=0,INT(F20)&lt;&gt;F20),"入力エラー：メニュー入力を確認",IF(COUNTIF('仕入・歩留まり'!$A$7:$A$26,B20)&lt;&gt;1,"入力エラー：食材IDは一意に登録",C20*INDEX('仕入・歩留まり'!$H$7:$H$26,MATCH(B20,'仕入・歩留まり'!$A$7:$A$26,0))/1000)))</f>
        <v/>
      </c>
      <c r="H20" t="str" s="12">
        <f>IF(COUNTA(A20:F20)=0,"",IF(OR(A20="",B20="",COUNT(C20:F20)&lt;&gt;4,C20&lt;=0,D20&lt;0,E20&lt;=0,F20&lt;=0,INT(F20)&lt;&gt;F20),"入力エラー：メニュー入力を確認",IF(NOT(ISNUMBER(G20)),"入力エラー：肉原価を確認",G20+D20)))</f>
        <v/>
      </c>
      <c r="I20" t="str" s="11">
        <f>IF(COUNTA(A20:F20)=0,"",IF(OR(A20="",B20="",COUNT(C20:F20)&lt;&gt;4,C20&lt;=0,D20&lt;0,E20&lt;=0,F20&lt;=0,INT(F20)&lt;&gt;F20),"入力エラー：メニュー入力を確認",IF(NOT(ISNUMBER(H20)),"入力エラー：食材原価を確認",H20/E20)))</f>
        <v/>
      </c>
      <c r="J20" t="str" s="12">
        <f>IF(COUNTA(A20:F20)=0,"",IF(OR(A20="",B20="",COUNT(C20:F20)&lt;&gt;4,C20&lt;=0,D20&lt;0,E20&lt;=0,F20&lt;=0,INT(F20)&lt;&gt;F20),"入力エラー：メニュー入力を確認",E20*F20))</f>
        <v/>
      </c>
      <c r="K20" t="str" s="12">
        <f>IF(COUNTA(A20:F20)=0,"",IF(OR(A20="",B20="",COUNT(C20:F20)&lt;&gt;4,C20&lt;=0,D20&lt;0,E20&lt;=0,F20&lt;=0,INT(F20)&lt;&gt;F20),"入力エラー：メニュー入力を確認",IF(NOT(ISNUMBER(H20)),"入力エラー：食材原価を確認",(E20-H20)*F20)))</f>
        <v/>
      </c>
      <c r="L20" t="str" s="12">
        <f>IF(COUNTA(A20:F20)=0,"",IF(OR(A20="",B20="",COUNT(C20:F20)&lt;&gt;4,C20&lt;=0,D20&lt;0,E20&lt;=0,F20&lt;=0,INT(F20)&lt;&gt;F20),"入力エラー：メニュー入力を確認",IF(NOT(ISNUMBER(H20)),"入力エラー：食材原価を確認",H20*F20)))</f>
        <v/>
      </c>
    </row>
    <row r="21">
      <c r="A21" s="4"/>
      <c r="B21" s="4"/>
      <c r="C21" s="10"/>
      <c r="D21" s="9"/>
      <c r="E21" s="9"/>
      <c r="F21" s="10"/>
      <c r="G21" t="str" s="12">
        <f>IF(COUNTA(A21:F21)=0,"",IF(OR(A21="",B21="",COUNT(C21:F21)&lt;&gt;4,C21&lt;=0,D21&lt;0,E21&lt;=0,F21&lt;=0,INT(F21)&lt;&gt;F21),"入力エラー：メニュー入力を確認",IF(COUNTIF('仕入・歩留まり'!$A$7:$A$26,B21)&lt;&gt;1,"入力エラー：食材IDは一意に登録",C21*INDEX('仕入・歩留まり'!$H$7:$H$26,MATCH(B21,'仕入・歩留まり'!$A$7:$A$26,0))/1000)))</f>
        <v/>
      </c>
      <c r="H21" t="str" s="12">
        <f>IF(COUNTA(A21:F21)=0,"",IF(OR(A21="",B21="",COUNT(C21:F21)&lt;&gt;4,C21&lt;=0,D21&lt;0,E21&lt;=0,F21&lt;=0,INT(F21)&lt;&gt;F21),"入力エラー：メニュー入力を確認",IF(NOT(ISNUMBER(G21)),"入力エラー：肉原価を確認",G21+D21)))</f>
        <v/>
      </c>
      <c r="I21" t="str" s="11">
        <f>IF(COUNTA(A21:F21)=0,"",IF(OR(A21="",B21="",COUNT(C21:F21)&lt;&gt;4,C21&lt;=0,D21&lt;0,E21&lt;=0,F21&lt;=0,INT(F21)&lt;&gt;F21),"入力エラー：メニュー入力を確認",IF(NOT(ISNUMBER(H21)),"入力エラー：食材原価を確認",H21/E21)))</f>
        <v/>
      </c>
      <c r="J21" t="str" s="12">
        <f>IF(COUNTA(A21:F21)=0,"",IF(OR(A21="",B21="",COUNT(C21:F21)&lt;&gt;4,C21&lt;=0,D21&lt;0,E21&lt;=0,F21&lt;=0,INT(F21)&lt;&gt;F21),"入力エラー：メニュー入力を確認",E21*F21))</f>
        <v/>
      </c>
      <c r="K21" t="str" s="12">
        <f>IF(COUNTA(A21:F21)=0,"",IF(OR(A21="",B21="",COUNT(C21:F21)&lt;&gt;4,C21&lt;=0,D21&lt;0,E21&lt;=0,F21&lt;=0,INT(F21)&lt;&gt;F21),"入力エラー：メニュー入力を確認",IF(NOT(ISNUMBER(H21)),"入力エラー：食材原価を確認",(E21-H21)*F21)))</f>
        <v/>
      </c>
      <c r="L21" t="str" s="12">
        <f>IF(COUNTA(A21:F21)=0,"",IF(OR(A21="",B21="",COUNT(C21:F21)&lt;&gt;4,C21&lt;=0,D21&lt;0,E21&lt;=0,F21&lt;=0,INT(F21)&lt;&gt;F21),"入力エラー：メニュー入力を確認",IF(NOT(ISNUMBER(H21)),"入力エラー：食材原価を確認",H21*F21)))</f>
        <v/>
      </c>
    </row>
    <row r="22">
      <c r="A22" s="4"/>
      <c r="B22" s="4"/>
      <c r="C22" s="10"/>
      <c r="D22" s="9"/>
      <c r="E22" s="9"/>
      <c r="F22" s="10"/>
      <c r="G22" t="str" s="12">
        <f>IF(COUNTA(A22:F22)=0,"",IF(OR(A22="",B22="",COUNT(C22:F22)&lt;&gt;4,C22&lt;=0,D22&lt;0,E22&lt;=0,F22&lt;=0,INT(F22)&lt;&gt;F22),"入力エラー：メニュー入力を確認",IF(COUNTIF('仕入・歩留まり'!$A$7:$A$26,B22)&lt;&gt;1,"入力エラー：食材IDは一意に登録",C22*INDEX('仕入・歩留まり'!$H$7:$H$26,MATCH(B22,'仕入・歩留まり'!$A$7:$A$26,0))/1000)))</f>
        <v/>
      </c>
      <c r="H22" t="str" s="12">
        <f>IF(COUNTA(A22:F22)=0,"",IF(OR(A22="",B22="",COUNT(C22:F22)&lt;&gt;4,C22&lt;=0,D22&lt;0,E22&lt;=0,F22&lt;=0,INT(F22)&lt;&gt;F22),"入力エラー：メニュー入力を確認",IF(NOT(ISNUMBER(G22)),"入力エラー：肉原価を確認",G22+D22)))</f>
        <v/>
      </c>
      <c r="I22" t="str" s="11">
        <f>IF(COUNTA(A22:F22)=0,"",IF(OR(A22="",B22="",COUNT(C22:F22)&lt;&gt;4,C22&lt;=0,D22&lt;0,E22&lt;=0,F22&lt;=0,INT(F22)&lt;&gt;F22),"入力エラー：メニュー入力を確認",IF(NOT(ISNUMBER(H22)),"入力エラー：食材原価を確認",H22/E22)))</f>
        <v/>
      </c>
      <c r="J22" t="str" s="12">
        <f>IF(COUNTA(A22:F22)=0,"",IF(OR(A22="",B22="",COUNT(C22:F22)&lt;&gt;4,C22&lt;=0,D22&lt;0,E22&lt;=0,F22&lt;=0,INT(F22)&lt;&gt;F22),"入力エラー：メニュー入力を確認",E22*F22))</f>
        <v/>
      </c>
      <c r="K22" t="str" s="12">
        <f>IF(COUNTA(A22:F22)=0,"",IF(OR(A22="",B22="",COUNT(C22:F22)&lt;&gt;4,C22&lt;=0,D22&lt;0,E22&lt;=0,F22&lt;=0,INT(F22)&lt;&gt;F22),"入力エラー：メニュー入力を確認",IF(NOT(ISNUMBER(H22)),"入力エラー：食材原価を確認",(E22-H22)*F22)))</f>
        <v/>
      </c>
      <c r="L22" t="str" s="12">
        <f>IF(COUNTA(A22:F22)=0,"",IF(OR(A22="",B22="",COUNT(C22:F22)&lt;&gt;4,C22&lt;=0,D22&lt;0,E22&lt;=0,F22&lt;=0,INT(F22)&lt;&gt;F22),"入力エラー：メニュー入力を確認",IF(NOT(ISNUMBER(H22)),"入力エラー：食材原価を確認",H22*F22)))</f>
        <v/>
      </c>
    </row>
    <row r="23">
      <c r="A23" s="4"/>
      <c r="B23" s="4"/>
      <c r="C23" s="10"/>
      <c r="D23" s="9"/>
      <c r="E23" s="9"/>
      <c r="F23" s="10"/>
      <c r="G23" t="str" s="12">
        <f>IF(COUNTA(A23:F23)=0,"",IF(OR(A23="",B23="",COUNT(C23:F23)&lt;&gt;4,C23&lt;=0,D23&lt;0,E23&lt;=0,F23&lt;=0,INT(F23)&lt;&gt;F23),"入力エラー：メニュー入力を確認",IF(COUNTIF('仕入・歩留まり'!$A$7:$A$26,B23)&lt;&gt;1,"入力エラー：食材IDは一意に登録",C23*INDEX('仕入・歩留まり'!$H$7:$H$26,MATCH(B23,'仕入・歩留まり'!$A$7:$A$26,0))/1000)))</f>
        <v/>
      </c>
      <c r="H23" t="str" s="12">
        <f>IF(COUNTA(A23:F23)=0,"",IF(OR(A23="",B23="",COUNT(C23:F23)&lt;&gt;4,C23&lt;=0,D23&lt;0,E23&lt;=0,F23&lt;=0,INT(F23)&lt;&gt;F23),"入力エラー：メニュー入力を確認",IF(NOT(ISNUMBER(G23)),"入力エラー：肉原価を確認",G23+D23)))</f>
        <v/>
      </c>
      <c r="I23" t="str" s="11">
        <f>IF(COUNTA(A23:F23)=0,"",IF(OR(A23="",B23="",COUNT(C23:F23)&lt;&gt;4,C23&lt;=0,D23&lt;0,E23&lt;=0,F23&lt;=0,INT(F23)&lt;&gt;F23),"入力エラー：メニュー入力を確認",IF(NOT(ISNUMBER(H23)),"入力エラー：食材原価を確認",H23/E23)))</f>
        <v/>
      </c>
      <c r="J23" t="str" s="12">
        <f>IF(COUNTA(A23:F23)=0,"",IF(OR(A23="",B23="",COUNT(C23:F23)&lt;&gt;4,C23&lt;=0,D23&lt;0,E23&lt;=0,F23&lt;=0,INT(F23)&lt;&gt;F23),"入力エラー：メニュー入力を確認",E23*F23))</f>
        <v/>
      </c>
      <c r="K23" t="str" s="12">
        <f>IF(COUNTA(A23:F23)=0,"",IF(OR(A23="",B23="",COUNT(C23:F23)&lt;&gt;4,C23&lt;=0,D23&lt;0,E23&lt;=0,F23&lt;=0,INT(F23)&lt;&gt;F23),"入力エラー：メニュー入力を確認",IF(NOT(ISNUMBER(H23)),"入力エラー：食材原価を確認",(E23-H23)*F23)))</f>
        <v/>
      </c>
      <c r="L23" t="str" s="12">
        <f>IF(COUNTA(A23:F23)=0,"",IF(OR(A23="",B23="",COUNT(C23:F23)&lt;&gt;4,C23&lt;=0,D23&lt;0,E23&lt;=0,F23&lt;=0,INT(F23)&lt;&gt;F23),"入力エラー：メニュー入力を確認",IF(NOT(ISNUMBER(H23)),"入力エラー：食材原価を確認",H23*F23)))</f>
        <v/>
      </c>
    </row>
    <row r="24">
      <c r="A24" s="4"/>
      <c r="B24" s="4"/>
      <c r="C24" s="10"/>
      <c r="D24" s="9"/>
      <c r="E24" s="9"/>
      <c r="F24" s="10"/>
      <c r="G24" t="str" s="12">
        <f>IF(COUNTA(A24:F24)=0,"",IF(OR(A24="",B24="",COUNT(C24:F24)&lt;&gt;4,C24&lt;=0,D24&lt;0,E24&lt;=0,F24&lt;=0,INT(F24)&lt;&gt;F24),"入力エラー：メニュー入力を確認",IF(COUNTIF('仕入・歩留まり'!$A$7:$A$26,B24)&lt;&gt;1,"入力エラー：食材IDは一意に登録",C24*INDEX('仕入・歩留まり'!$H$7:$H$26,MATCH(B24,'仕入・歩留まり'!$A$7:$A$26,0))/1000)))</f>
        <v/>
      </c>
      <c r="H24" t="str" s="12">
        <f>IF(COUNTA(A24:F24)=0,"",IF(OR(A24="",B24="",COUNT(C24:F24)&lt;&gt;4,C24&lt;=0,D24&lt;0,E24&lt;=0,F24&lt;=0,INT(F24)&lt;&gt;F24),"入力エラー：メニュー入力を確認",IF(NOT(ISNUMBER(G24)),"入力エラー：肉原価を確認",G24+D24)))</f>
        <v/>
      </c>
      <c r="I24" t="str" s="11">
        <f>IF(COUNTA(A24:F24)=0,"",IF(OR(A24="",B24="",COUNT(C24:F24)&lt;&gt;4,C24&lt;=0,D24&lt;0,E24&lt;=0,F24&lt;=0,INT(F24)&lt;&gt;F24),"入力エラー：メニュー入力を確認",IF(NOT(ISNUMBER(H24)),"入力エラー：食材原価を確認",H24/E24)))</f>
        <v/>
      </c>
      <c r="J24" t="str" s="12">
        <f>IF(COUNTA(A24:F24)=0,"",IF(OR(A24="",B24="",COUNT(C24:F24)&lt;&gt;4,C24&lt;=0,D24&lt;0,E24&lt;=0,F24&lt;=0,INT(F24)&lt;&gt;F24),"入力エラー：メニュー入力を確認",E24*F24))</f>
        <v/>
      </c>
      <c r="K24" t="str" s="12">
        <f>IF(COUNTA(A24:F24)=0,"",IF(OR(A24="",B24="",COUNT(C24:F24)&lt;&gt;4,C24&lt;=0,D24&lt;0,E24&lt;=0,F24&lt;=0,INT(F24)&lt;&gt;F24),"入力エラー：メニュー入力を確認",IF(NOT(ISNUMBER(H24)),"入力エラー：食材原価を確認",(E24-H24)*F24)))</f>
        <v/>
      </c>
      <c r="L24" t="str" s="12">
        <f>IF(COUNTA(A24:F24)=0,"",IF(OR(A24="",B24="",COUNT(C24:F24)&lt;&gt;4,C24&lt;=0,D24&lt;0,E24&lt;=0,F24&lt;=0,INT(F24)&lt;&gt;F24),"入力エラー：メニュー入力を確認",IF(NOT(ISNUMBER(H24)),"入力エラー：食材原価を確認",H24*F24)))</f>
        <v/>
      </c>
    </row>
    <row r="25">
      <c r="A25" s="4"/>
      <c r="B25" s="4"/>
      <c r="C25" s="10"/>
      <c r="D25" s="9"/>
      <c r="E25" s="9"/>
      <c r="F25" s="10"/>
      <c r="G25" t="str" s="12">
        <f>IF(COUNTA(A25:F25)=0,"",IF(OR(A25="",B25="",COUNT(C25:F25)&lt;&gt;4,C25&lt;=0,D25&lt;0,E25&lt;=0,F25&lt;=0,INT(F25)&lt;&gt;F25),"入力エラー：メニュー入力を確認",IF(COUNTIF('仕入・歩留まり'!$A$7:$A$26,B25)&lt;&gt;1,"入力エラー：食材IDは一意に登録",C25*INDEX('仕入・歩留まり'!$H$7:$H$26,MATCH(B25,'仕入・歩留まり'!$A$7:$A$26,0))/1000)))</f>
        <v/>
      </c>
      <c r="H25" t="str" s="12">
        <f>IF(COUNTA(A25:F25)=0,"",IF(OR(A25="",B25="",COUNT(C25:F25)&lt;&gt;4,C25&lt;=0,D25&lt;0,E25&lt;=0,F25&lt;=0,INT(F25)&lt;&gt;F25),"入力エラー：メニュー入力を確認",IF(NOT(ISNUMBER(G25)),"入力エラー：肉原価を確認",G25+D25)))</f>
        <v/>
      </c>
      <c r="I25" t="str" s="11">
        <f>IF(COUNTA(A25:F25)=0,"",IF(OR(A25="",B25="",COUNT(C25:F25)&lt;&gt;4,C25&lt;=0,D25&lt;0,E25&lt;=0,F25&lt;=0,INT(F25)&lt;&gt;F25),"入力エラー：メニュー入力を確認",IF(NOT(ISNUMBER(H25)),"入力エラー：食材原価を確認",H25/E25)))</f>
        <v/>
      </c>
      <c r="J25" t="str" s="12">
        <f>IF(COUNTA(A25:F25)=0,"",IF(OR(A25="",B25="",COUNT(C25:F25)&lt;&gt;4,C25&lt;=0,D25&lt;0,E25&lt;=0,F25&lt;=0,INT(F25)&lt;&gt;F25),"入力エラー：メニュー入力を確認",E25*F25))</f>
        <v/>
      </c>
      <c r="K25" t="str" s="12">
        <f>IF(COUNTA(A25:F25)=0,"",IF(OR(A25="",B25="",COUNT(C25:F25)&lt;&gt;4,C25&lt;=0,D25&lt;0,E25&lt;=0,F25&lt;=0,INT(F25)&lt;&gt;F25),"入力エラー：メニュー入力を確認",IF(NOT(ISNUMBER(H25)),"入力エラー：食材原価を確認",(E25-H25)*F25)))</f>
        <v/>
      </c>
      <c r="L25" t="str" s="12">
        <f>IF(COUNTA(A25:F25)=0,"",IF(OR(A25="",B25="",COUNT(C25:F25)&lt;&gt;4,C25&lt;=0,D25&lt;0,E25&lt;=0,F25&lt;=0,INT(F25)&lt;&gt;F25),"入力エラー：メニュー入力を確認",IF(NOT(ISNUMBER(H25)),"入力エラー：食材原価を確認",H25*F25)))</f>
        <v/>
      </c>
    </row>
    <row r="26">
      <c r="A26" s="4"/>
      <c r="B26" s="4"/>
      <c r="C26" s="10"/>
      <c r="D26" s="9"/>
      <c r="E26" s="9"/>
      <c r="F26" s="10"/>
      <c r="G26" t="str" s="12">
        <f>IF(COUNTA(A26:F26)=0,"",IF(OR(A26="",B26="",COUNT(C26:F26)&lt;&gt;4,C26&lt;=0,D26&lt;0,E26&lt;=0,F26&lt;=0,INT(F26)&lt;&gt;F26),"入力エラー：メニュー入力を確認",IF(COUNTIF('仕入・歩留まり'!$A$7:$A$26,B26)&lt;&gt;1,"入力エラー：食材IDは一意に登録",C26*INDEX('仕入・歩留まり'!$H$7:$H$26,MATCH(B26,'仕入・歩留まり'!$A$7:$A$26,0))/1000)))</f>
        <v/>
      </c>
      <c r="H26" t="str" s="12">
        <f>IF(COUNTA(A26:F26)=0,"",IF(OR(A26="",B26="",COUNT(C26:F26)&lt;&gt;4,C26&lt;=0,D26&lt;0,E26&lt;=0,F26&lt;=0,INT(F26)&lt;&gt;F26),"入力エラー：メニュー入力を確認",IF(NOT(ISNUMBER(G26)),"入力エラー：肉原価を確認",G26+D26)))</f>
        <v/>
      </c>
      <c r="I26" t="str" s="11">
        <f>IF(COUNTA(A26:F26)=0,"",IF(OR(A26="",B26="",COUNT(C26:F26)&lt;&gt;4,C26&lt;=0,D26&lt;0,E26&lt;=0,F26&lt;=0,INT(F26)&lt;&gt;F26),"入力エラー：メニュー入力を確認",IF(NOT(ISNUMBER(H26)),"入力エラー：食材原価を確認",H26/E26)))</f>
        <v/>
      </c>
      <c r="J26" t="str" s="12">
        <f>IF(COUNTA(A26:F26)=0,"",IF(OR(A26="",B26="",COUNT(C26:F26)&lt;&gt;4,C26&lt;=0,D26&lt;0,E26&lt;=0,F26&lt;=0,INT(F26)&lt;&gt;F26),"入力エラー：メニュー入力を確認",E26*F26))</f>
        <v/>
      </c>
      <c r="K26" t="str" s="12">
        <f>IF(COUNTA(A26:F26)=0,"",IF(OR(A26="",B26="",COUNT(C26:F26)&lt;&gt;4,C26&lt;=0,D26&lt;0,E26&lt;=0,F26&lt;=0,INT(F26)&lt;&gt;F26),"入力エラー：メニュー入力を確認",IF(NOT(ISNUMBER(H26)),"入力エラー：食材原価を確認",(E26-H26)*F26)))</f>
        <v/>
      </c>
      <c r="L26" t="str" s="12">
        <f>IF(COUNTA(A26:F26)=0,"",IF(OR(A26="",B26="",COUNT(C26:F26)&lt;&gt;4,C26&lt;=0,D26&lt;0,E26&lt;=0,F26&lt;=0,INT(F26)&lt;&gt;F26),"入力エラー：メニュー入力を確認",IF(NOT(ISNUMBER(H26)),"入力エラー：食材原価を確認",H26*F26)))</f>
        <v/>
      </c>
    </row>
    <row r="27">
      <c r="A27" s="4"/>
      <c r="B27" s="4"/>
      <c r="C27" s="10"/>
      <c r="D27" s="9"/>
      <c r="E27" s="9"/>
      <c r="F27" s="10"/>
      <c r="G27" t="str" s="12">
        <f>IF(COUNTA(A27:F27)=0,"",IF(OR(A27="",B27="",COUNT(C27:F27)&lt;&gt;4,C27&lt;=0,D27&lt;0,E27&lt;=0,F27&lt;=0,INT(F27)&lt;&gt;F27),"入力エラー：メニュー入力を確認",IF(COUNTIF('仕入・歩留まり'!$A$7:$A$26,B27)&lt;&gt;1,"入力エラー：食材IDは一意に登録",C27*INDEX('仕入・歩留まり'!$H$7:$H$26,MATCH(B27,'仕入・歩留まり'!$A$7:$A$26,0))/1000)))</f>
        <v/>
      </c>
      <c r="H27" t="str" s="12">
        <f>IF(COUNTA(A27:F27)=0,"",IF(OR(A27="",B27="",COUNT(C27:F27)&lt;&gt;4,C27&lt;=0,D27&lt;0,E27&lt;=0,F27&lt;=0,INT(F27)&lt;&gt;F27),"入力エラー：メニュー入力を確認",IF(NOT(ISNUMBER(G27)),"入力エラー：肉原価を確認",G27+D27)))</f>
        <v/>
      </c>
      <c r="I27" t="str" s="11">
        <f>IF(COUNTA(A27:F27)=0,"",IF(OR(A27="",B27="",COUNT(C27:F27)&lt;&gt;4,C27&lt;=0,D27&lt;0,E27&lt;=0,F27&lt;=0,INT(F27)&lt;&gt;F27),"入力エラー：メニュー入力を確認",IF(NOT(ISNUMBER(H27)),"入力エラー：食材原価を確認",H27/E27)))</f>
        <v/>
      </c>
      <c r="J27" t="str" s="12">
        <f>IF(COUNTA(A27:F27)=0,"",IF(OR(A27="",B27="",COUNT(C27:F27)&lt;&gt;4,C27&lt;=0,D27&lt;0,E27&lt;=0,F27&lt;=0,INT(F27)&lt;&gt;F27),"入力エラー：メニュー入力を確認",E27*F27))</f>
        <v/>
      </c>
      <c r="K27" t="str" s="12">
        <f>IF(COUNTA(A27:F27)=0,"",IF(OR(A27="",B27="",COUNT(C27:F27)&lt;&gt;4,C27&lt;=0,D27&lt;0,E27&lt;=0,F27&lt;=0,INT(F27)&lt;&gt;F27),"入力エラー：メニュー入力を確認",IF(NOT(ISNUMBER(H27)),"入力エラー：食材原価を確認",(E27-H27)*F27)))</f>
        <v/>
      </c>
      <c r="L27" t="str" s="12">
        <f>IF(COUNTA(A27:F27)=0,"",IF(OR(A27="",B27="",COUNT(C27:F27)&lt;&gt;4,C27&lt;=0,D27&lt;0,E27&lt;=0,F27&lt;=0,INT(F27)&lt;&gt;F27),"入力エラー：メニュー入力を確認",IF(NOT(ISNUMBER(H27)),"入力エラー：食材原価を確認",H27*F27)))</f>
        <v/>
      </c>
    </row>
    <row r="28">
      <c r="A28" s="4"/>
      <c r="B28" s="4"/>
      <c r="C28" s="10"/>
      <c r="D28" s="9"/>
      <c r="E28" s="9"/>
      <c r="F28" s="10"/>
      <c r="G28" t="str" s="12">
        <f>IF(COUNTA(A28:F28)=0,"",IF(OR(A28="",B28="",COUNT(C28:F28)&lt;&gt;4,C28&lt;=0,D28&lt;0,E28&lt;=0,F28&lt;=0,INT(F28)&lt;&gt;F28),"入力エラー：メニュー入力を確認",IF(COUNTIF('仕入・歩留まり'!$A$7:$A$26,B28)&lt;&gt;1,"入力エラー：食材IDは一意に登録",C28*INDEX('仕入・歩留まり'!$H$7:$H$26,MATCH(B28,'仕入・歩留まり'!$A$7:$A$26,0))/1000)))</f>
        <v/>
      </c>
      <c r="H28" t="str" s="12">
        <f>IF(COUNTA(A28:F28)=0,"",IF(OR(A28="",B28="",COUNT(C28:F28)&lt;&gt;4,C28&lt;=0,D28&lt;0,E28&lt;=0,F28&lt;=0,INT(F28)&lt;&gt;F28),"入力エラー：メニュー入力を確認",IF(NOT(ISNUMBER(G28)),"入力エラー：肉原価を確認",G28+D28)))</f>
        <v/>
      </c>
      <c r="I28" t="str" s="11">
        <f>IF(COUNTA(A28:F28)=0,"",IF(OR(A28="",B28="",COUNT(C28:F28)&lt;&gt;4,C28&lt;=0,D28&lt;0,E28&lt;=0,F28&lt;=0,INT(F28)&lt;&gt;F28),"入力エラー：メニュー入力を確認",IF(NOT(ISNUMBER(H28)),"入力エラー：食材原価を確認",H28/E28)))</f>
        <v/>
      </c>
      <c r="J28" t="str" s="12">
        <f>IF(COUNTA(A28:F28)=0,"",IF(OR(A28="",B28="",COUNT(C28:F28)&lt;&gt;4,C28&lt;=0,D28&lt;0,E28&lt;=0,F28&lt;=0,INT(F28)&lt;&gt;F28),"入力エラー：メニュー入力を確認",E28*F28))</f>
        <v/>
      </c>
      <c r="K28" t="str" s="12">
        <f>IF(COUNTA(A28:F28)=0,"",IF(OR(A28="",B28="",COUNT(C28:F28)&lt;&gt;4,C28&lt;=0,D28&lt;0,E28&lt;=0,F28&lt;=0,INT(F28)&lt;&gt;F28),"入力エラー：メニュー入力を確認",IF(NOT(ISNUMBER(H28)),"入力エラー：食材原価を確認",(E28-H28)*F28)))</f>
        <v/>
      </c>
      <c r="L28" t="str" s="12">
        <f>IF(COUNTA(A28:F28)=0,"",IF(OR(A28="",B28="",COUNT(C28:F28)&lt;&gt;4,C28&lt;=0,D28&lt;0,E28&lt;=0,F28&lt;=0,INT(F28)&lt;&gt;F28),"入力エラー：メニュー入力を確認",IF(NOT(ISNUMBER(H28)),"入力エラー：食材原価を確認",H28*F28)))</f>
        <v/>
      </c>
    </row>
    <row r="29">
      <c r="A29" s="4"/>
      <c r="B29" s="4"/>
      <c r="C29" s="10"/>
      <c r="D29" s="9"/>
      <c r="E29" s="9"/>
      <c r="F29" s="10"/>
      <c r="G29" t="str" s="12">
        <f>IF(COUNTA(A29:F29)=0,"",IF(OR(A29="",B29="",COUNT(C29:F29)&lt;&gt;4,C29&lt;=0,D29&lt;0,E29&lt;=0,F29&lt;=0,INT(F29)&lt;&gt;F29),"入力エラー：メニュー入力を確認",IF(COUNTIF('仕入・歩留まり'!$A$7:$A$26,B29)&lt;&gt;1,"入力エラー：食材IDは一意に登録",C29*INDEX('仕入・歩留まり'!$H$7:$H$26,MATCH(B29,'仕入・歩留まり'!$A$7:$A$26,0))/1000)))</f>
        <v/>
      </c>
      <c r="H29" t="str" s="12">
        <f>IF(COUNTA(A29:F29)=0,"",IF(OR(A29="",B29="",COUNT(C29:F29)&lt;&gt;4,C29&lt;=0,D29&lt;0,E29&lt;=0,F29&lt;=0,INT(F29)&lt;&gt;F29),"入力エラー：メニュー入力を確認",IF(NOT(ISNUMBER(G29)),"入力エラー：肉原価を確認",G29+D29)))</f>
        <v/>
      </c>
      <c r="I29" t="str" s="11">
        <f>IF(COUNTA(A29:F29)=0,"",IF(OR(A29="",B29="",COUNT(C29:F29)&lt;&gt;4,C29&lt;=0,D29&lt;0,E29&lt;=0,F29&lt;=0,INT(F29)&lt;&gt;F29),"入力エラー：メニュー入力を確認",IF(NOT(ISNUMBER(H29)),"入力エラー：食材原価を確認",H29/E29)))</f>
        <v/>
      </c>
      <c r="J29" t="str" s="12">
        <f>IF(COUNTA(A29:F29)=0,"",IF(OR(A29="",B29="",COUNT(C29:F29)&lt;&gt;4,C29&lt;=0,D29&lt;0,E29&lt;=0,F29&lt;=0,INT(F29)&lt;&gt;F29),"入力エラー：メニュー入力を確認",E29*F29))</f>
        <v/>
      </c>
      <c r="K29" t="str" s="12">
        <f>IF(COUNTA(A29:F29)=0,"",IF(OR(A29="",B29="",COUNT(C29:F29)&lt;&gt;4,C29&lt;=0,D29&lt;0,E29&lt;=0,F29&lt;=0,INT(F29)&lt;&gt;F29),"入力エラー：メニュー入力を確認",IF(NOT(ISNUMBER(H29)),"入力エラー：食材原価を確認",(E29-H29)*F29)))</f>
        <v/>
      </c>
      <c r="L29" t="str" s="12">
        <f>IF(COUNTA(A29:F29)=0,"",IF(OR(A29="",B29="",COUNT(C29:F29)&lt;&gt;4,C29&lt;=0,D29&lt;0,E29&lt;=0,F29&lt;=0,INT(F29)&lt;&gt;F29),"入力エラー：メニュー入力を確認",IF(NOT(ISNUMBER(H29)),"入力エラー：食材原価を確認",H29*F29)))</f>
        <v/>
      </c>
    </row>
    <row r="30">
      <c r="A30" s="4"/>
      <c r="B30" s="4"/>
      <c r="C30" s="10"/>
      <c r="D30" s="9"/>
      <c r="E30" s="9"/>
      <c r="F30" s="10"/>
      <c r="G30" t="str" s="12">
        <f>IF(COUNTA(A30:F30)=0,"",IF(OR(A30="",B30="",COUNT(C30:F30)&lt;&gt;4,C30&lt;=0,D30&lt;0,E30&lt;=0,F30&lt;=0,INT(F30)&lt;&gt;F30),"入力エラー：メニュー入力を確認",IF(COUNTIF('仕入・歩留まり'!$A$7:$A$26,B30)&lt;&gt;1,"入力エラー：食材IDは一意に登録",C30*INDEX('仕入・歩留まり'!$H$7:$H$26,MATCH(B30,'仕入・歩留まり'!$A$7:$A$26,0))/1000)))</f>
        <v/>
      </c>
      <c r="H30" t="str" s="12">
        <f>IF(COUNTA(A30:F30)=0,"",IF(OR(A30="",B30="",COUNT(C30:F30)&lt;&gt;4,C30&lt;=0,D30&lt;0,E30&lt;=0,F30&lt;=0,INT(F30)&lt;&gt;F30),"入力エラー：メニュー入力を確認",IF(NOT(ISNUMBER(G30)),"入力エラー：肉原価を確認",G30+D30)))</f>
        <v/>
      </c>
      <c r="I30" t="str" s="11">
        <f>IF(COUNTA(A30:F30)=0,"",IF(OR(A30="",B30="",COUNT(C30:F30)&lt;&gt;4,C30&lt;=0,D30&lt;0,E30&lt;=0,F30&lt;=0,INT(F30)&lt;&gt;F30),"入力エラー：メニュー入力を確認",IF(NOT(ISNUMBER(H30)),"入力エラー：食材原価を確認",H30/E30)))</f>
        <v/>
      </c>
      <c r="J30" t="str" s="12">
        <f>IF(COUNTA(A30:F30)=0,"",IF(OR(A30="",B30="",COUNT(C30:F30)&lt;&gt;4,C30&lt;=0,D30&lt;0,E30&lt;=0,F30&lt;=0,INT(F30)&lt;&gt;F30),"入力エラー：メニュー入力を確認",E30*F30))</f>
        <v/>
      </c>
      <c r="K30" t="str" s="12">
        <f>IF(COUNTA(A30:F30)=0,"",IF(OR(A30="",B30="",COUNT(C30:F30)&lt;&gt;4,C30&lt;=0,D30&lt;0,E30&lt;=0,F30&lt;=0,INT(F30)&lt;&gt;F30),"入力エラー：メニュー入力を確認",IF(NOT(ISNUMBER(H30)),"入力エラー：食材原価を確認",(E30-H30)*F30)))</f>
        <v/>
      </c>
      <c r="L30" t="str" s="12">
        <f>IF(COUNTA(A30:F30)=0,"",IF(OR(A30="",B30="",COUNT(C30:F30)&lt;&gt;4,C30&lt;=0,D30&lt;0,E30&lt;=0,F30&lt;=0,INT(F30)&lt;&gt;F30),"入力エラー：メニュー入力を確認",IF(NOT(ISNUMBER(H30)),"入力エラー：食材原価を確認",H30*F30)))</f>
        <v/>
      </c>
    </row>
    <row r="31">
      <c r="A31" s="4"/>
      <c r="B31" s="4"/>
      <c r="C31" s="10"/>
      <c r="D31" s="9"/>
      <c r="E31" s="9"/>
      <c r="F31" s="10"/>
      <c r="G31" t="str" s="12">
        <f>IF(COUNTA(A31:F31)=0,"",IF(OR(A31="",B31="",COUNT(C31:F31)&lt;&gt;4,C31&lt;=0,D31&lt;0,E31&lt;=0,F31&lt;=0,INT(F31)&lt;&gt;F31),"入力エラー：メニュー入力を確認",IF(COUNTIF('仕入・歩留まり'!$A$7:$A$26,B31)&lt;&gt;1,"入力エラー：食材IDは一意に登録",C31*INDEX('仕入・歩留まり'!$H$7:$H$26,MATCH(B31,'仕入・歩留まり'!$A$7:$A$26,0))/1000)))</f>
        <v/>
      </c>
      <c r="H31" t="str" s="12">
        <f>IF(COUNTA(A31:F31)=0,"",IF(OR(A31="",B31="",COUNT(C31:F31)&lt;&gt;4,C31&lt;=0,D31&lt;0,E31&lt;=0,F31&lt;=0,INT(F31)&lt;&gt;F31),"入力エラー：メニュー入力を確認",IF(NOT(ISNUMBER(G31)),"入力エラー：肉原価を確認",G31+D31)))</f>
        <v/>
      </c>
      <c r="I31" t="str" s="11">
        <f>IF(COUNTA(A31:F31)=0,"",IF(OR(A31="",B31="",COUNT(C31:F31)&lt;&gt;4,C31&lt;=0,D31&lt;0,E31&lt;=0,F31&lt;=0,INT(F31)&lt;&gt;F31),"入力エラー：メニュー入力を確認",IF(NOT(ISNUMBER(H31)),"入力エラー：食材原価を確認",H31/E31)))</f>
        <v/>
      </c>
      <c r="J31" t="str" s="12">
        <f>IF(COUNTA(A31:F31)=0,"",IF(OR(A31="",B31="",COUNT(C31:F31)&lt;&gt;4,C31&lt;=0,D31&lt;0,E31&lt;=0,F31&lt;=0,INT(F31)&lt;&gt;F31),"入力エラー：メニュー入力を確認",E31*F31))</f>
        <v/>
      </c>
      <c r="K31" t="str" s="12">
        <f>IF(COUNTA(A31:F31)=0,"",IF(OR(A31="",B31="",COUNT(C31:F31)&lt;&gt;4,C31&lt;=0,D31&lt;0,E31&lt;=0,F31&lt;=0,INT(F31)&lt;&gt;F31),"入力エラー：メニュー入力を確認",IF(NOT(ISNUMBER(H31)),"入力エラー：食材原価を確認",(E31-H31)*F31)))</f>
        <v/>
      </c>
      <c r="L31" t="str" s="12">
        <f>IF(COUNTA(A31:F31)=0,"",IF(OR(A31="",B31="",COUNT(C31:F31)&lt;&gt;4,C31&lt;=0,D31&lt;0,E31&lt;=0,F31&lt;=0,INT(F31)&lt;&gt;F31),"入力エラー：メニュー入力を確認",IF(NOT(ISNUMBER(H31)),"入力エラー：食材原価を確認",H31*F31)))</f>
        <v/>
      </c>
    </row>
    <row r="32">
      <c r="A32" s="4"/>
      <c r="B32" s="4"/>
      <c r="C32" s="10"/>
      <c r="D32" s="9"/>
      <c r="E32" s="9"/>
      <c r="F32" s="10"/>
      <c r="G32" t="str" s="12">
        <f>IF(COUNTA(A32:F32)=0,"",IF(OR(A32="",B32="",COUNT(C32:F32)&lt;&gt;4,C32&lt;=0,D32&lt;0,E32&lt;=0,F32&lt;=0,INT(F32)&lt;&gt;F32),"入力エラー：メニュー入力を確認",IF(COUNTIF('仕入・歩留まり'!$A$7:$A$26,B32)&lt;&gt;1,"入力エラー：食材IDは一意に登録",C32*INDEX('仕入・歩留まり'!$H$7:$H$26,MATCH(B32,'仕入・歩留まり'!$A$7:$A$26,0))/1000)))</f>
        <v/>
      </c>
      <c r="H32" t="str" s="12">
        <f>IF(COUNTA(A32:F32)=0,"",IF(OR(A32="",B32="",COUNT(C32:F32)&lt;&gt;4,C32&lt;=0,D32&lt;0,E32&lt;=0,F32&lt;=0,INT(F32)&lt;&gt;F32),"入力エラー：メニュー入力を確認",IF(NOT(ISNUMBER(G32)),"入力エラー：肉原価を確認",G32+D32)))</f>
        <v/>
      </c>
      <c r="I32" t="str" s="11">
        <f>IF(COUNTA(A32:F32)=0,"",IF(OR(A32="",B32="",COUNT(C32:F32)&lt;&gt;4,C32&lt;=0,D32&lt;0,E32&lt;=0,F32&lt;=0,INT(F32)&lt;&gt;F32),"入力エラー：メニュー入力を確認",IF(NOT(ISNUMBER(H32)),"入力エラー：食材原価を確認",H32/E32)))</f>
        <v/>
      </c>
      <c r="J32" t="str" s="12">
        <f>IF(COUNTA(A32:F32)=0,"",IF(OR(A32="",B32="",COUNT(C32:F32)&lt;&gt;4,C32&lt;=0,D32&lt;0,E32&lt;=0,F32&lt;=0,INT(F32)&lt;&gt;F32),"入力エラー：メニュー入力を確認",E32*F32))</f>
        <v/>
      </c>
      <c r="K32" t="str" s="12">
        <f>IF(COUNTA(A32:F32)=0,"",IF(OR(A32="",B32="",COUNT(C32:F32)&lt;&gt;4,C32&lt;=0,D32&lt;0,E32&lt;=0,F32&lt;=0,INT(F32)&lt;&gt;F32),"入力エラー：メニュー入力を確認",IF(NOT(ISNUMBER(H32)),"入力エラー：食材原価を確認",(E32-H32)*F32)))</f>
        <v/>
      </c>
      <c r="L32" t="str" s="12">
        <f>IF(COUNTA(A32:F32)=0,"",IF(OR(A32="",B32="",COUNT(C32:F32)&lt;&gt;4,C32&lt;=0,D32&lt;0,E32&lt;=0,F32&lt;=0,INT(F32)&lt;&gt;F32),"入力エラー：メニュー入力を確認",IF(NOT(ISNUMBER(H32)),"入力エラー：食材原価を確認",H32*F32)))</f>
        <v/>
      </c>
    </row>
    <row r="33">
      <c r="A33" s="4"/>
      <c r="B33" s="4"/>
      <c r="C33" s="10"/>
      <c r="D33" s="9"/>
      <c r="E33" s="9"/>
      <c r="F33" s="10"/>
      <c r="G33" t="str" s="12">
        <f>IF(COUNTA(A33:F33)=0,"",IF(OR(A33="",B33="",COUNT(C33:F33)&lt;&gt;4,C33&lt;=0,D33&lt;0,E33&lt;=0,F33&lt;=0,INT(F33)&lt;&gt;F33),"入力エラー：メニュー入力を確認",IF(COUNTIF('仕入・歩留まり'!$A$7:$A$26,B33)&lt;&gt;1,"入力エラー：食材IDは一意に登録",C33*INDEX('仕入・歩留まり'!$H$7:$H$26,MATCH(B33,'仕入・歩留まり'!$A$7:$A$26,0))/1000)))</f>
        <v/>
      </c>
      <c r="H33" t="str" s="12">
        <f>IF(COUNTA(A33:F33)=0,"",IF(OR(A33="",B33="",COUNT(C33:F33)&lt;&gt;4,C33&lt;=0,D33&lt;0,E33&lt;=0,F33&lt;=0,INT(F33)&lt;&gt;F33),"入力エラー：メニュー入力を確認",IF(NOT(ISNUMBER(G33)),"入力エラー：肉原価を確認",G33+D33)))</f>
        <v/>
      </c>
      <c r="I33" t="str" s="11">
        <f>IF(COUNTA(A33:F33)=0,"",IF(OR(A33="",B33="",COUNT(C33:F33)&lt;&gt;4,C33&lt;=0,D33&lt;0,E33&lt;=0,F33&lt;=0,INT(F33)&lt;&gt;F33),"入力エラー：メニュー入力を確認",IF(NOT(ISNUMBER(H33)),"入力エラー：食材原価を確認",H33/E33)))</f>
        <v/>
      </c>
      <c r="J33" t="str" s="12">
        <f>IF(COUNTA(A33:F33)=0,"",IF(OR(A33="",B33="",COUNT(C33:F33)&lt;&gt;4,C33&lt;=0,D33&lt;0,E33&lt;=0,F33&lt;=0,INT(F33)&lt;&gt;F33),"入力エラー：メニュー入力を確認",E33*F33))</f>
        <v/>
      </c>
      <c r="K33" t="str" s="12">
        <f>IF(COUNTA(A33:F33)=0,"",IF(OR(A33="",B33="",COUNT(C33:F33)&lt;&gt;4,C33&lt;=0,D33&lt;0,E33&lt;=0,F33&lt;=0,INT(F33)&lt;&gt;F33),"入力エラー：メニュー入力を確認",IF(NOT(ISNUMBER(H33)),"入力エラー：食材原価を確認",(E33-H33)*F33)))</f>
        <v/>
      </c>
      <c r="L33" t="str" s="12">
        <f>IF(COUNTA(A33:F33)=0,"",IF(OR(A33="",B33="",COUNT(C33:F33)&lt;&gt;4,C33&lt;=0,D33&lt;0,E33&lt;=0,F33&lt;=0,INT(F33)&lt;&gt;F33),"入力エラー：メニュー入力を確認",IF(NOT(ISNUMBER(H33)),"入力エラー：食材原価を確認",H33*F33)))</f>
        <v/>
      </c>
    </row>
    <row r="34">
      <c r="A34" s="4"/>
      <c r="B34" s="4"/>
      <c r="C34" s="10"/>
      <c r="D34" s="9"/>
      <c r="E34" s="9"/>
      <c r="F34" s="10"/>
      <c r="G34" t="str" s="12">
        <f>IF(COUNTA(A34:F34)=0,"",IF(OR(A34="",B34="",COUNT(C34:F34)&lt;&gt;4,C34&lt;=0,D34&lt;0,E34&lt;=0,F34&lt;=0,INT(F34)&lt;&gt;F34),"入力エラー：メニュー入力を確認",IF(COUNTIF('仕入・歩留まり'!$A$7:$A$26,B34)&lt;&gt;1,"入力エラー：食材IDは一意に登録",C34*INDEX('仕入・歩留まり'!$H$7:$H$26,MATCH(B34,'仕入・歩留まり'!$A$7:$A$26,0))/1000)))</f>
        <v/>
      </c>
      <c r="H34" t="str" s="12">
        <f>IF(COUNTA(A34:F34)=0,"",IF(OR(A34="",B34="",COUNT(C34:F34)&lt;&gt;4,C34&lt;=0,D34&lt;0,E34&lt;=0,F34&lt;=0,INT(F34)&lt;&gt;F34),"入力エラー：メニュー入力を確認",IF(NOT(ISNUMBER(G34)),"入力エラー：肉原価を確認",G34+D34)))</f>
        <v/>
      </c>
      <c r="I34" t="str" s="11">
        <f>IF(COUNTA(A34:F34)=0,"",IF(OR(A34="",B34="",COUNT(C34:F34)&lt;&gt;4,C34&lt;=0,D34&lt;0,E34&lt;=0,F34&lt;=0,INT(F34)&lt;&gt;F34),"入力エラー：メニュー入力を確認",IF(NOT(ISNUMBER(H34)),"入力エラー：食材原価を確認",H34/E34)))</f>
        <v/>
      </c>
      <c r="J34" t="str" s="12">
        <f>IF(COUNTA(A34:F34)=0,"",IF(OR(A34="",B34="",COUNT(C34:F34)&lt;&gt;4,C34&lt;=0,D34&lt;0,E34&lt;=0,F34&lt;=0,INT(F34)&lt;&gt;F34),"入力エラー：メニュー入力を確認",E34*F34))</f>
        <v/>
      </c>
      <c r="K34" t="str" s="12">
        <f>IF(COUNTA(A34:F34)=0,"",IF(OR(A34="",B34="",COUNT(C34:F34)&lt;&gt;4,C34&lt;=0,D34&lt;0,E34&lt;=0,F34&lt;=0,INT(F34)&lt;&gt;F34),"入力エラー：メニュー入力を確認",IF(NOT(ISNUMBER(H34)),"入力エラー：食材原価を確認",(E34-H34)*F34)))</f>
        <v/>
      </c>
      <c r="L34" t="str" s="12">
        <f>IF(COUNTA(A34:F34)=0,"",IF(OR(A34="",B34="",COUNT(C34:F34)&lt;&gt;4,C34&lt;=0,D34&lt;0,E34&lt;=0,F34&lt;=0,INT(F34)&lt;&gt;F34),"入力エラー：メニュー入力を確認",IF(NOT(ISNUMBER(H34)),"入力エラー：食材原価を確認",H34*F34)))</f>
        <v/>
      </c>
    </row>
    <row r="35">
      <c r="A35" s="4"/>
      <c r="B35" s="4"/>
      <c r="C35" s="10"/>
      <c r="D35" s="9"/>
      <c r="E35" s="9"/>
      <c r="F35" s="10"/>
      <c r="G35" t="str" s="12">
        <f>IF(COUNTA(A35:F35)=0,"",IF(OR(A35="",B35="",COUNT(C35:F35)&lt;&gt;4,C35&lt;=0,D35&lt;0,E35&lt;=0,F35&lt;=0,INT(F35)&lt;&gt;F35),"入力エラー：メニュー入力を確認",IF(COUNTIF('仕入・歩留まり'!$A$7:$A$26,B35)&lt;&gt;1,"入力エラー：食材IDは一意に登録",C35*INDEX('仕入・歩留まり'!$H$7:$H$26,MATCH(B35,'仕入・歩留まり'!$A$7:$A$26,0))/1000)))</f>
        <v/>
      </c>
      <c r="H35" t="str" s="12">
        <f>IF(COUNTA(A35:F35)=0,"",IF(OR(A35="",B35="",COUNT(C35:F35)&lt;&gt;4,C35&lt;=0,D35&lt;0,E35&lt;=0,F35&lt;=0,INT(F35)&lt;&gt;F35),"入力エラー：メニュー入力を確認",IF(NOT(ISNUMBER(G35)),"入力エラー：肉原価を確認",G35+D35)))</f>
        <v/>
      </c>
      <c r="I35" t="str" s="11">
        <f>IF(COUNTA(A35:F35)=0,"",IF(OR(A35="",B35="",COUNT(C35:F35)&lt;&gt;4,C35&lt;=0,D35&lt;0,E35&lt;=0,F35&lt;=0,INT(F35)&lt;&gt;F35),"入力エラー：メニュー入力を確認",IF(NOT(ISNUMBER(H35)),"入力エラー：食材原価を確認",H35/E35)))</f>
        <v/>
      </c>
      <c r="J35" t="str" s="12">
        <f>IF(COUNTA(A35:F35)=0,"",IF(OR(A35="",B35="",COUNT(C35:F35)&lt;&gt;4,C35&lt;=0,D35&lt;0,E35&lt;=0,F35&lt;=0,INT(F35)&lt;&gt;F35),"入力エラー：メニュー入力を確認",E35*F35))</f>
        <v/>
      </c>
      <c r="K35" t="str" s="12">
        <f>IF(COUNTA(A35:F35)=0,"",IF(OR(A35="",B35="",COUNT(C35:F35)&lt;&gt;4,C35&lt;=0,D35&lt;0,E35&lt;=0,F35&lt;=0,INT(F35)&lt;&gt;F35),"入力エラー：メニュー入力を確認",IF(NOT(ISNUMBER(H35)),"入力エラー：食材原価を確認",(E35-H35)*F35)))</f>
        <v/>
      </c>
      <c r="L35" t="str" s="12">
        <f>IF(COUNTA(A35:F35)=0,"",IF(OR(A35="",B35="",COUNT(C35:F35)&lt;&gt;4,C35&lt;=0,D35&lt;0,E35&lt;=0,F35&lt;=0,INT(F35)&lt;&gt;F35),"入力エラー：メニュー入力を確認",IF(NOT(ISNUMBER(H35)),"入力エラー：食材原価を確認",H35*F35)))</f>
        <v/>
      </c>
    </row>
    <row r="36">
      <c r="A36" s="4"/>
      <c r="B36" s="4"/>
      <c r="C36" s="10"/>
      <c r="D36" s="9"/>
      <c r="E36" s="9"/>
      <c r="F36" s="10"/>
      <c r="G36" t="str" s="12">
        <f>IF(COUNTA(A36:F36)=0,"",IF(OR(A36="",B36="",COUNT(C36:F36)&lt;&gt;4,C36&lt;=0,D36&lt;0,E36&lt;=0,F36&lt;=0,INT(F36)&lt;&gt;F36),"入力エラー：メニュー入力を確認",IF(COUNTIF('仕入・歩留まり'!$A$7:$A$26,B36)&lt;&gt;1,"入力エラー：食材IDは一意に登録",C36*INDEX('仕入・歩留まり'!$H$7:$H$26,MATCH(B36,'仕入・歩留まり'!$A$7:$A$26,0))/1000)))</f>
        <v/>
      </c>
      <c r="H36" t="str" s="12">
        <f>IF(COUNTA(A36:F36)=0,"",IF(OR(A36="",B36="",COUNT(C36:F36)&lt;&gt;4,C36&lt;=0,D36&lt;0,E36&lt;=0,F36&lt;=0,INT(F36)&lt;&gt;F36),"入力エラー：メニュー入力を確認",IF(NOT(ISNUMBER(G36)),"入力エラー：肉原価を確認",G36+D36)))</f>
        <v/>
      </c>
      <c r="I36" t="str" s="11">
        <f>IF(COUNTA(A36:F36)=0,"",IF(OR(A36="",B36="",COUNT(C36:F36)&lt;&gt;4,C36&lt;=0,D36&lt;0,E36&lt;=0,F36&lt;=0,INT(F36)&lt;&gt;F36),"入力エラー：メニュー入力を確認",IF(NOT(ISNUMBER(H36)),"入力エラー：食材原価を確認",H36/E36)))</f>
        <v/>
      </c>
      <c r="J36" t="str" s="12">
        <f>IF(COUNTA(A36:F36)=0,"",IF(OR(A36="",B36="",COUNT(C36:F36)&lt;&gt;4,C36&lt;=0,D36&lt;0,E36&lt;=0,F36&lt;=0,INT(F36)&lt;&gt;F36),"入力エラー：メニュー入力を確認",E36*F36))</f>
        <v/>
      </c>
      <c r="K36" t="str" s="12">
        <f>IF(COUNTA(A36:F36)=0,"",IF(OR(A36="",B36="",COUNT(C36:F36)&lt;&gt;4,C36&lt;=0,D36&lt;0,E36&lt;=0,F36&lt;=0,INT(F36)&lt;&gt;F36),"入力エラー：メニュー入力を確認",IF(NOT(ISNUMBER(H36)),"入力エラー：食材原価を確認",(E36-H36)*F36)))</f>
        <v/>
      </c>
      <c r="L36" t="str" s="12">
        <f>IF(COUNTA(A36:F36)=0,"",IF(OR(A36="",B36="",COUNT(C36:F36)&lt;&gt;4,C36&lt;=0,D36&lt;0,E36&lt;=0,F36&lt;=0,INT(F36)&lt;&gt;F36),"入力エラー：メニュー入力を確認",IF(NOT(ISNUMBER(H36)),"入力エラー：食材原価を確認",H36*F36)))</f>
        <v/>
      </c>
    </row>
    <row r="38">
      <c r="A38" t="inlineStr" s="6">
        <is>
          <t xml:space="preserve">合計 / 加重</t>
        </is>
      </c>
      <c r="I38" s="15">
        <f>IF(OR(COUNTA(A7:F36)=0,COUNTIF(G7:G36,"入力エラー*")+COUNTIF(H7:H36,"入力エラー*")+COUNTIF(J7:J36,"入力エラー*")&gt;0),"入力エラー：メニュー行を確認",L38/J38)</f>
        <v>0.45032130499258527</v>
      </c>
      <c r="J38" s="14">
        <f>IF(OR(COUNTA(A7:F36)=0,COUNTIF(G7:G36,"入力エラー*")+COUNTIF(H7:H36,"入力エラー*")+COUNTIF(J7:J36,"入力エラー*")&gt;0),"入力エラー：メニュー行を確認",SUM(J7:J36))</f>
        <v>190400</v>
      </c>
      <c r="K38" s="14">
        <f>IF(OR(COUNTA(A7:F36)=0,COUNTIF(G7:G36,"入力エラー*")+COUNTIF(H7:H36,"入力エラー*")+COUNTIF(J7:J36,"入力エラー*")&gt;0),"入力エラー：メニュー行を確認",SUM(K7:K36))</f>
        <v>104658.82352941176</v>
      </c>
      <c r="L38" s="14">
        <f>IF(OR(COUNTA(A7:F36)=0,COUNTIF(G7:G36,"入力エラー*")+COUNTIF(H7:H36,"入力エラー*")+COUNTIF(J7:J36,"入力エラー*")&gt;0),"入力エラー：メニュー行を確認",SUM(L7:L36))</f>
        <v>85741.17647058824</v>
      </c>
    </row>
    <row r="40">
      <c r="A40" t="inlineStr" s="3">
        <is>
          <t xml:space="preserve">売上カバー判定</t>
        </is>
      </c>
      <c r="B40" t="str" s="6">
        <f>IF(OR(NOT(ISNUMBER(B3)),B3&lt;=0,NOT(ISNUMBER(J38)),J38&lt;=0),"入力エラー：店舗売上とメニュー売上を確認",IF(ABS(B3-J38)&lt;=0.5,"全売上カバー",IF(J38&lt;B3,"部分メニュー（店全体率ではない）","入力エラー：メニュー売上が店舗売上超過")))</f>
        <v>部分メニュー（店全体率ではない）</v>
      </c>
    </row>
    <row r="42" ht="30" customHeight="1">
      <c r="A42" t="inlineStr" s="7">
        <is>
          <t xml:space="preserve">加重メニュー食材原価率＝販売食材原価合計÷対象メニュー売上合計。B40が部分メニューなら、この率は店全体原価率ではありません。食材粗利額は営業利益・限界利益ではありません。</t>
        </is>
      </c>
    </row>
  </sheetData>
  <autoFilter ref="A6:L36"/>
  <mergeCells count="4">
    <mergeCell ref="A1:L1"/>
    <mergeCell ref="A2:L2"/>
    <mergeCell ref="C3:L3"/>
    <mergeCell ref="A42:L42"/>
  </mergeCells>
  <printOptions horizontalCentered="1"/>
  <pageMargins left="0.35" right="0.35" top="0.5" bottom="0.5" header="0.2" footer="0.2"/>
  <pageSetup paperSize="9" fitToWidth="1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5" customWidth="1"/>
    <col min="2" max="2" width="46" customWidth="1"/>
    <col min="3" max="3" width="28" customWidth="1"/>
    <col min="4" max="4" width="37" customWidth="1"/>
  </cols>
  <sheetData>
    <row r="1" ht="28" customHeight="1">
      <c r="A1" t="inlineStr" s="1">
        <is>
          <t xml:space="preserve">焼肉原価の計算方法と境界</t>
        </is>
      </c>
    </row>
    <row r="3">
      <c r="A3" t="inlineStr" s="2">
        <is>
          <t xml:space="preserve">項目</t>
        </is>
      </c>
      <c r="B3" t="inlineStr" s="2">
        <is>
          <t xml:space="preserve">式</t>
        </is>
      </c>
      <c r="C3" t="inlineStr" s="2">
        <is>
          <t xml:space="preserve">使う記録</t>
        </is>
      </c>
      <c r="D3" t="inlineStr" s="2">
        <is>
          <t xml:space="preserve">注意</t>
        </is>
      </c>
    </row>
    <row r="4">
      <c r="A4" t="inlineStr" s="5">
        <is>
          <t xml:space="preserve">実測歩留まり</t>
        </is>
      </c>
      <c r="B4" t="inlineStr" s="5">
        <is>
          <t xml:space="preserve">使用可能g÷テスト仕入g</t>
        </is>
      </c>
      <c r="C4" t="inlineStr" s="5">
        <is>
          <t xml:space="preserve">同一ロットの計量</t>
        </is>
      </c>
      <c r="D4" t="inlineStr" s="5">
        <is>
          <t xml:space="preserve">0%超100%以下</t>
        </is>
      </c>
    </row>
    <row r="5">
      <c r="A5" t="inlineStr" s="5">
        <is>
          <t xml:space="preserve">使用可能kg単価</t>
        </is>
      </c>
      <c r="B5" t="inlineStr" s="5">
        <is>
          <t xml:space="preserve">仕入円/kg÷実測歩留まり</t>
        </is>
      </c>
      <c r="C5" t="inlineStr" s="5">
        <is>
          <t xml:space="preserve">請求書・歩留まり</t>
        </is>
      </c>
      <c r="D5" t="inlineStr" s="5">
        <is>
          <t xml:space="preserve">歩留まりを推測しない</t>
        </is>
      </c>
    </row>
    <row r="6">
      <c r="A6" t="inlineStr" s="5">
        <is>
          <t xml:space="preserve">肉ポーション原価</t>
        </is>
      </c>
      <c r="B6" t="inlineStr" s="5">
        <is>
          <t xml:space="preserve">使用可能kg単価×生ポーションg÷1000</t>
        </is>
      </c>
      <c r="C6" t="inlineStr" s="5">
        <is>
          <t xml:space="preserve">仕込み時の生重量</t>
        </is>
      </c>
      <c r="D6" t="inlineStr" s="5">
        <is>
          <t xml:space="preserve">加熱後重量と混ぜない</t>
        </is>
      </c>
    </row>
    <row r="7">
      <c r="A7" t="inlineStr" s="5">
        <is>
          <t xml:space="preserve">食材のみ1品原価</t>
        </is>
      </c>
      <c r="B7" t="inlineStr" s="5">
        <is>
          <t xml:space="preserve">肉ポーション原価＋タレ・付け合わせ</t>
        </is>
      </c>
      <c r="C7" t="inlineStr" s="5">
        <is>
          <t xml:space="preserve">レシピ</t>
        </is>
      </c>
      <c r="D7" t="inlineStr" s="5">
        <is>
          <t xml:space="preserve">包材等は範囲を明示</t>
        </is>
      </c>
    </row>
    <row r="8">
      <c r="A8" t="inlineStr" s="5">
        <is>
          <t xml:space="preserve">加重メニュー原価率</t>
        </is>
      </c>
      <c r="B8" t="inlineStr" s="5">
        <is>
          <t xml:space="preserve">Σ（1品食材原価×販売数）÷Σ（売価×販売数）</t>
        </is>
      </c>
      <c r="C8" t="inlineStr" s="5">
        <is>
          <t xml:space="preserve">POS販売数</t>
        </is>
      </c>
      <c r="D8" t="inlineStr" s="5">
        <is>
          <t xml:space="preserve">単純平均しない</t>
        </is>
      </c>
    </row>
    <row r="9">
      <c r="A9" t="inlineStr" s="5">
        <is>
          <t xml:space="preserve">食材粗利額</t>
        </is>
      </c>
      <c r="B9" t="inlineStr" s="5">
        <is>
          <t xml:space="preserve">売上−販売食材原価</t>
        </is>
      </c>
      <c r="C9" t="inlineStr" s="5">
        <is>
          <t xml:space="preserve">食材費のみ</t>
        </is>
      </c>
      <c r="D9" t="inlineStr" s="5">
        <is>
          <t xml:space="preserve">営業利益ではない</t>
        </is>
      </c>
    </row>
    <row r="12" ht="30" customHeight="1">
      <c r="A12" t="inlineStr" s="7">
        <is>
          <t xml:space="preserve">入力例の価格・歩留まり・量は説明用の架空値です。自店の発注単位、請求書、計量テスト、POS期間を一致させてください。</t>
        </is>
      </c>
    </row>
  </sheetData>
  <mergeCells count="2">
    <mergeCell ref="A1:D1"/>
    <mergeCell ref="A12:D12"/>
  </mergeCells>
  <printOptions horizontalCentered="1"/>
  <pageMargins left="0.35" right="0.35" top="0.5" bottom="0.5" header="0.2" footer="0.2"/>
  <pageSetup paperSize="9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 standard library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焼肉：歩留まり・メニュー構成ワークブック</dc:title>
  <dc:creator>Editorial workbook generator</dc:creator>
  <dcterms:created xsi:type="dcterms:W3CDTF">2026-08-17T00:00:00Z</dcterms:created>
  <dcterms:modified xsi:type="dcterms:W3CDTF">2026-08-17T00:00:00Z</dcterms:modified>
</cp:coreProperties>
</file>