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共有用サマリー" sheetId="1" r:id="rId1"/>
    <sheet name="商品別計算" sheetId="2" r:id="rId2"/>
    <sheet name="実績差分" sheetId="3" r:id="rId3"/>
    <sheet name="方法メモ" sheetId="4" r:id="rId4"/>
  </sheets>
  <definedNames>
    <definedName name="_xlnm.Print_Area" localSheetId="0">'共有用サマリー'!$A$1:$F$18</definedName>
    <definedName name="_xlnm.Print_Area" localSheetId="2">'実績差分'!$A$1:$F$18</definedName>
    <definedName name="_xlnm.Print_Area" localSheetId="3">'方法メモ'!$A$1:$D$18</definedName>
  </definedNames>
  <calcPr calcId="191029" calcMode="auto" fullCalcOnLoad="1" forceFullCalc="1"/>
</workbook>
</file>

<file path=xl/styles.xml><?xml version="1.0" encoding="utf-8"?>
<styleSheet xmlns="http://schemas.openxmlformats.org/spreadsheetml/2006/main">
  <numFmts count="3">
    <numFmt numFmtId="164" formatCode="&quot;¥&quot;#,##0;[Red]-&quot;¥&quot;#,##0"/>
    <numFmt numFmtId="165" formatCode="yyyy-mm-dd"/>
    <numFmt numFmtId="166" formatCode="&quot;$&quot;#,##0.00;[Red]-&quot;$&quot;#,##0.00"/>
  </numFmts>
  <fonts count="6">
    <font>
      <sz val="10"/>
      <color rgb="FF1F2937"/>
      <name val="Arial"/>
    </font>
    <font>
      <b/>
      <sz val="16"/>
      <color rgb="FFFFFFFF"/>
      <name val="Arial"/>
    </font>
    <font>
      <b/>
      <sz val="11"/>
      <color rgb="FFFFFFFF"/>
      <name val="Arial"/>
    </font>
    <font>
      <b/>
      <sz val="11"/>
      <color rgb="FF17324D"/>
      <name val="Arial"/>
    </font>
    <font>
      <sz val="9"/>
      <color rgb="FF64748B"/>
      <name val="Arial"/>
    </font>
    <font>
      <b/>
      <sz val="12"/>
      <color rgb="FF17324D"/>
      <name val="Arial"/>
    </font>
  </fonts>
  <fills count="8">
    <fill>
      <patternFill patternType="none"/>
    </fill>
    <fill>
      <patternFill patternType="gray125"/>
    </fill>
    <fill>
      <patternFill patternType="solid">
        <fgColor rgb="FF17324D"/>
        <bgColor indexed="64"/>
      </patternFill>
    </fill>
    <fill>
      <patternFill patternType="solid">
        <fgColor rgb="FF2563EB"/>
        <bgColor indexed="64"/>
      </patternFill>
    </fill>
    <fill>
      <patternFill patternType="solid">
        <fgColor rgb="FFFFF4CC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E0F2FE"/>
        <bgColor indexed="64"/>
      </patternFill>
    </fill>
    <fill>
      <patternFill patternType="solid">
        <fgColor rgb="FFE8F5E9"/>
        <bgColor indexed="64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21">
    <xf numFmtId="0" fontId="0" fillId="0" borderId="0" xfId="0" applyAlignment="1" applyFill="1" applyBorder="1" applyNumberFormat="1">
      <alignment vertical="center"/>
    </xf>
    <xf numFmtId="0" fontId="1" fillId="2" borderId="0" xfId="0" applyAlignment="1" applyFill="1" applyBorder="1" applyNumberFormat="1">
      <alignment vertical="center"/>
    </xf>
    <xf numFmtId="0" fontId="2" fillId="3" borderId="1" xfId="0" applyAlignment="1" applyFill="1" applyBorder="1" applyNumberFormat="1">
      <alignment horizontal="center" vertical="center" wrapText="1"/>
    </xf>
    <xf numFmtId="0" fontId="3" fillId="0" borderId="0" xfId="0" applyAlignment="1" applyFill="1" applyBorder="1" applyNumberFormat="1">
      <alignment vertical="center"/>
    </xf>
    <xf numFmtId="0" fontId="0" fillId="4" borderId="1" xfId="0" applyAlignment="1" applyFill="1" applyBorder="1" applyNumberFormat="1">
      <alignment vertical="center" wrapText="1"/>
    </xf>
    <xf numFmtId="0" fontId="0" fillId="5" borderId="1" xfId="0" applyAlignment="1" applyFill="1" applyBorder="1" applyNumberFormat="1">
      <alignment vertical="center" wrapText="1"/>
    </xf>
    <xf numFmtId="0" fontId="5" fillId="6" borderId="1" xfId="0" applyAlignment="1" applyFill="1" applyBorder="1" applyNumberFormat="1">
      <alignment vertical="center" wrapText="1"/>
    </xf>
    <xf numFmtId="0" fontId="4" fillId="0" borderId="0" xfId="0" applyAlignment="1" applyFill="1" applyBorder="1" applyNumberFormat="1">
      <alignment vertical="center" wrapText="1"/>
    </xf>
    <xf numFmtId="10" fontId="0" fillId="4" borderId="1" xfId="0" applyAlignment="1" applyFill="1" applyBorder="1" applyNumberFormat="1">
      <alignment horizontal="right" vertical="center"/>
    </xf>
    <xf numFmtId="164" fontId="0" fillId="4" borderId="1" xfId="0" applyAlignment="1" applyFill="1" applyBorder="1" applyNumberFormat="1">
      <alignment horizontal="right" vertical="center"/>
    </xf>
    <xf numFmtId="3" fontId="0" fillId="4" borderId="1" xfId="0" applyAlignment="1" applyFill="1" applyBorder="1" applyNumberFormat="1">
      <alignment horizontal="right" vertical="center"/>
    </xf>
    <xf numFmtId="10" fontId="0" fillId="5" borderId="1" xfId="0" applyAlignment="1" applyFill="1" applyBorder="1" applyNumberFormat="1">
      <alignment horizontal="right" vertical="center"/>
    </xf>
    <xf numFmtId="164" fontId="0" fillId="5" borderId="1" xfId="0" applyAlignment="1" applyFill="1" applyBorder="1" applyNumberFormat="1">
      <alignment horizontal="right" vertical="center"/>
    </xf>
    <xf numFmtId="3" fontId="0" fillId="5" borderId="1" xfId="0" applyAlignment="1" applyFill="1" applyBorder="1" applyNumberFormat="1">
      <alignment horizontal="right" vertical="center"/>
    </xf>
    <xf numFmtId="164" fontId="5" fillId="6" borderId="1" xfId="0" applyAlignment="1" applyFill="1" applyBorder="1" applyNumberFormat="1">
      <alignment horizontal="right" vertical="center"/>
    </xf>
    <xf numFmtId="10" fontId="5" fillId="6" borderId="1" xfId="0" applyAlignment="1" applyFill="1" applyBorder="1" applyNumberFormat="1">
      <alignment horizontal="right" vertical="center"/>
    </xf>
    <xf numFmtId="0" fontId="0" fillId="7" borderId="1" xfId="0" applyAlignment="1" applyFill="1" applyBorder="1" applyNumberFormat="1">
      <alignment vertical="center" wrapText="1"/>
    </xf>
    <xf numFmtId="165" fontId="0" fillId="4" borderId="1" xfId="0" applyAlignment="1" applyFill="1" applyBorder="1" applyNumberFormat="1">
      <alignment horizontal="center" vertical="center"/>
    </xf>
    <xf numFmtId="166" fontId="0" fillId="4" borderId="1" xfId="0" applyAlignment="1" applyFill="1" applyBorder="1" applyNumberFormat="1">
      <alignment horizontal="right" vertical="center"/>
    </xf>
    <xf numFmtId="166" fontId="0" fillId="5" borderId="1" xfId="0" applyAlignment="1" applyFill="1" applyBorder="1" applyNumberFormat="1">
      <alignment horizontal="right" vertical="center"/>
    </xf>
    <xf numFmtId="166" fontId="5" fillId="6" borderId="1" xfId="0" applyAlignment="1" applyFill="1" applyBorder="1" applyNumberFormat="1">
      <alignment horizontal="right" vertic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 showGridLines="0"/>
  </sheetViews>
  <sheetFormatPr defaultRowHeight="18"/>
  <cols>
    <col min="1" max="1" width="22" customWidth="1"/>
    <col min="2" max="2" width="18" customWidth="1"/>
    <col min="3" max="3" width="25" customWidth="1"/>
    <col min="4" max="4" width="12" customWidth="1"/>
    <col min="5" max="5" width="17" customWidth="1"/>
    <col min="6" max="6" width="20" customWidth="1"/>
  </cols>
  <sheetData>
    <row r="1" ht="28" customHeight="1">
      <c r="A1" t="inlineStr" s="1">
        <is>
          <t xml:space="preserve">値入率・価格判断 共有用サマリー</t>
        </is>
      </c>
    </row>
    <row r="2" ht="30" customHeight="1">
      <c r="A2" t="inlineStr" s="7">
        <is>
          <t xml:space="preserve">架空の入力例です。計画値入率、実際食材原価率、食材粗利額を混同せず、同じ期間・税基準で確認します。</t>
        </is>
      </c>
    </row>
    <row r="4">
      <c r="A4" t="inlineStr" s="2">
        <is>
          <t xml:space="preserve">見る数字</t>
        </is>
      </c>
      <c r="B4" t="inlineStr" s="2">
        <is>
          <t xml:space="preserve">結果</t>
        </is>
      </c>
      <c r="C4" t="inlineStr" s="2">
        <is>
          <t xml:space="preserve">次に確認</t>
        </is>
      </c>
      <c r="D4" t="inlineStr" s="2">
        <is>
          <t xml:space="preserve">担当</t>
        </is>
      </c>
      <c r="E4" t="inlineStr" s="2">
        <is>
          <t xml:space="preserve">期限</t>
        </is>
      </c>
      <c r="F4" t="inlineStr" s="2">
        <is>
          <t xml:space="preserve">結論の境界</t>
        </is>
      </c>
    </row>
    <row r="5">
      <c r="A5" t="inlineStr" s="5">
        <is>
          <t xml:space="preserve">計画値入率</t>
        </is>
      </c>
      <c r="B5" s="15">
        <f>'商品別計算'!G38</f>
        <v>0.5992481203007519</v>
      </c>
      <c r="C5" t="inlineStr" s="5">
        <is>
          <t xml:space="preserve">原価と計画売価</t>
        </is>
      </c>
      <c r="D5" t="inlineStr" s="5">
        <is>
          <t xml:space="preserve">店長</t>
        </is>
      </c>
      <c r="E5" t="inlineStr" s="5">
        <is>
          <t xml:space="preserve">次回価格会議</t>
        </is>
      </c>
      <c r="F5" t="inlineStr" s="5">
        <is>
          <t xml:space="preserve">自店の内部判断</t>
        </is>
      </c>
    </row>
    <row r="6">
      <c r="A6" t="inlineStr" s="5">
        <is>
          <t xml:space="preserve">実際食材粗利率</t>
        </is>
      </c>
      <c r="B6" s="15">
        <f>1-'商品別計算'!H38</f>
        <v>0.5446145723336853</v>
      </c>
      <c r="C6" t="inlineStr" s="5">
        <is>
          <t xml:space="preserve">値引き・廃棄</t>
        </is>
      </c>
      <c r="D6" t="inlineStr" s="5">
        <is>
          <t xml:space="preserve">店長</t>
        </is>
      </c>
      <c r="E6" t="inlineStr" s="5">
        <is>
          <t xml:space="preserve">次回価格会議</t>
        </is>
      </c>
      <c r="F6" t="inlineStr" s="5">
        <is>
          <t xml:space="preserve">自店の内部判断</t>
        </is>
      </c>
    </row>
    <row r="7">
      <c r="A7" t="inlineStr" s="5">
        <is>
          <t xml:space="preserve">計画対実績差</t>
        </is>
      </c>
      <c r="B7" s="15">
        <f>'商品別計算'!K38</f>
        <v>-0.054633547967066654</v>
      </c>
      <c r="C7" t="inlineStr" s="5">
        <is>
          <t xml:space="preserve">差異の根拠記録</t>
        </is>
      </c>
      <c r="D7" t="inlineStr" s="5">
        <is>
          <t xml:space="preserve">店長</t>
        </is>
      </c>
      <c r="E7" t="inlineStr" s="5">
        <is>
          <t xml:space="preserve">次回価格会議</t>
        </is>
      </c>
      <c r="F7" t="inlineStr" s="5">
        <is>
          <t xml:space="preserve">自店の内部判断</t>
        </is>
      </c>
    </row>
    <row r="8">
      <c r="A8" t="inlineStr" s="5">
        <is>
          <t xml:space="preserve">実際食材粗利額</t>
        </is>
      </c>
      <c r="B8" s="14">
        <f>'商品別計算'!I38</f>
        <v>123780</v>
      </c>
      <c r="C8" t="inlineStr" s="5">
        <is>
          <t xml:space="preserve">人件費・固定費は別</t>
        </is>
      </c>
      <c r="D8" t="inlineStr" s="5">
        <is>
          <t xml:space="preserve">店長</t>
        </is>
      </c>
      <c r="E8" t="inlineStr" s="5">
        <is>
          <t xml:space="preserve">次回価格会議</t>
        </is>
      </c>
      <c r="F8" t="inlineStr" s="5">
        <is>
          <t xml:space="preserve">自店の内部判断</t>
        </is>
      </c>
    </row>
    <row r="11" ht="30" customHeight="1">
      <c r="A11" t="inlineStr" s="7">
        <is>
          <t xml:space="preserve">先に「商品別計算」の入力を更新し、エラー表示を解消してから共有します。率だけで価格を決めず、販売数量と実際食材粗利額も併記します。</t>
        </is>
      </c>
    </row>
  </sheetData>
  <mergeCells count="3">
    <mergeCell ref="A1:F1"/>
    <mergeCell ref="A2:F2"/>
    <mergeCell ref="A11:F11"/>
  </mergeCells>
  <printOptions horizontalCentered="1"/>
  <pageMargins left="0.35" right="0.35" top="0.5" bottom="0.5" header="0.2" footer="0.2"/>
  <pageSetup paperSize="9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 showGridLines="0">
      <pane xSplit="0" ySplit="6" topLeftCell="A7" activePane="bottomRight" state="frozen"/>
    </sheetView>
  </sheetViews>
  <sheetFormatPr defaultRowHeight="18"/>
  <cols>
    <col min="1" max="1" width="20" customWidth="1"/>
    <col min="2" max="2" width="12" customWidth="1"/>
    <col min="3" max="3" width="13" customWidth="1"/>
    <col min="4" max="4" width="15" customWidth="1"/>
    <col min="5" max="5" width="10" customWidth="1"/>
    <col min="6" max="6" width="10" customWidth="1"/>
    <col min="7" max="7" width="15" customWidth="1"/>
    <col min="8" max="8" width="17" customWidth="1"/>
    <col min="9" max="9" width="18" customWidth="1"/>
    <col min="10" max="10" width="18" customWidth="1"/>
    <col min="11" max="11" width="19" customWidth="1"/>
  </cols>
  <sheetData>
    <row r="1" ht="28" customHeight="1">
      <c r="A1" t="inlineStr" s="1">
        <is>
          <t xml:space="preserve">値入率・実績差分：商品別計算</t>
        </is>
      </c>
    </row>
    <row r="2" ht="30" customHeight="1">
      <c r="A2" t="inlineStr" s="7">
        <is>
          <t xml:space="preserve">黄色セルは架空の入力例です。7〜36行へ自店の税抜基準をそろえて入力します。目標値入率は業界標準ではなく自店で選ぶ内部基準です。</t>
        </is>
      </c>
    </row>
    <row r="3">
      <c r="A3" t="inlineStr" s="3">
        <is>
          <t xml:space="preserve">選択した目標値入率</t>
        </is>
      </c>
      <c r="B3" s="8">
        <v>0.6</v>
      </c>
      <c r="C3" t="inlineStr" s="7">
        <is>
          <t xml:space="preserve">0%超100%未満。必要売価＝原価÷(1−選択率)</t>
        </is>
      </c>
    </row>
    <row r="6">
      <c r="A6" t="inlineStr" s="2">
        <is>
          <t xml:space="preserve">商品</t>
        </is>
      </c>
      <c r="B6" t="inlineStr" s="2">
        <is>
          <t xml:space="preserve">原価</t>
        </is>
      </c>
      <c r="C6" t="inlineStr" s="2">
        <is>
          <t xml:space="preserve">計画売価</t>
        </is>
      </c>
      <c r="D6" t="inlineStr" s="2">
        <is>
          <t xml:space="preserve">実際税抜単価</t>
        </is>
      </c>
      <c r="E6" t="inlineStr" s="2">
        <is>
          <t xml:space="preserve">販売数</t>
        </is>
      </c>
      <c r="F6" t="inlineStr" s="2">
        <is>
          <t xml:space="preserve">廃棄数</t>
        </is>
      </c>
      <c r="G6" t="inlineStr" s="2">
        <is>
          <t xml:space="preserve">計画値入率</t>
        </is>
      </c>
      <c r="H6" t="inlineStr" s="2">
        <is>
          <t xml:space="preserve">実際食材原価率</t>
        </is>
      </c>
      <c r="I6" t="inlineStr" s="2">
        <is>
          <t xml:space="preserve">実際食材粗利額</t>
        </is>
      </c>
      <c r="J6" t="inlineStr" s="2">
        <is>
          <t xml:space="preserve">目標率の必要売価</t>
        </is>
      </c>
      <c r="K6" t="inlineStr" s="2">
        <is>
          <t xml:space="preserve">計画対実績差(pt)</t>
        </is>
      </c>
    </row>
    <row r="7">
      <c r="A7" t="inlineStr" s="4">
        <is>
          <t xml:space="preserve">架空商品A</t>
        </is>
      </c>
      <c r="B7" s="9">
        <v>480</v>
      </c>
      <c r="C7" s="9">
        <v>1200</v>
      </c>
      <c r="D7" s="9">
        <v>1140</v>
      </c>
      <c r="E7" s="10">
        <v>92</v>
      </c>
      <c r="F7" s="10">
        <v>8</v>
      </c>
      <c r="G7" s="11">
        <f>IF(COUNTA(A7:F7)=0,"",IF(OR(A7="",COUNT(B7:F7)&lt;&gt;5,B7&lt;0,C7&lt;=0,D7&lt;=0,E7&lt;=0,F7&lt;0,INT(E7)&lt;&gt;E7,INT(F7)&lt;&gt;F7),"入力エラー：商品・金額・販売数・廃棄数を確認",(C7-B7)/C7))</f>
        <v>0.6</v>
      </c>
      <c r="H7" s="11">
        <f>IF(COUNTA(A7:F7)=0,"",IF(OR(A7="",COUNT(B7:F7)&lt;&gt;5,B7&lt;0,C7&lt;=0,D7&lt;=0,E7&lt;=0,F7&lt;0,INT(E7)&lt;&gt;E7,INT(F7)&lt;&gt;F7),"入力エラー：商品・金額・販売数・廃棄数を確認",B7*(E7+F7)/(D7*E7)))</f>
        <v>0.4576659038901602</v>
      </c>
      <c r="I7" s="12">
        <f>IF(COUNTA(A7:F7)=0,"",IF(OR(A7="",COUNT(B7:F7)&lt;&gt;5,B7&lt;0,C7&lt;=0,D7&lt;=0,E7&lt;=0,F7&lt;0,INT(E7)&lt;&gt;E7,INT(F7)&lt;&gt;F7),"入力エラー：商品・金額・販売数・廃棄数を確認",D7*E7-B7*(E7+F7)))</f>
        <v>56880</v>
      </c>
      <c r="J7" s="12">
        <f>IF(COUNTA(A7:F7)=0,"",IF(OR(A7="",COUNT(B7:F7)&lt;&gt;5,B7&lt;0,C7&lt;=0,D7&lt;=0,E7&lt;=0,F7&lt;0,INT(E7)&lt;&gt;E7,INT(F7)&lt;&gt;F7),"入力エラー：商品・金額・販売数・廃棄数を確認",IF(OR(NOT(ISNUMBER($B$3)),$B$3&lt;=0,$B$3&gt;=1),"入力エラー：目標率は0%超100%未満",B7/(1-$B$3))))</f>
        <v>1200.0</v>
      </c>
      <c r="K7" s="11">
        <f>IF(COUNTA(A7:F7)=0,"",IF(OR(A7="",COUNT(B7:F7)&lt;&gt;5,B7&lt;0,C7&lt;=0,D7&lt;=0,E7&lt;=0,F7&lt;0,INT(E7)&lt;&gt;E7,INT(F7)&lt;&gt;F7),"入力エラー：商品・金額・販売数・廃棄数を確認",((D7*E7-B7*(E7+F7))/(D7*E7))-G7))</f>
        <v>-0.05766590389016013</v>
      </c>
    </row>
    <row r="8">
      <c r="A8" t="inlineStr" s="4">
        <is>
          <t xml:space="preserve">架空商品B</t>
        </is>
      </c>
      <c r="B8" s="9">
        <v>350</v>
      </c>
      <c r="C8" s="9">
        <v>900</v>
      </c>
      <c r="D8" s="9">
        <v>900</v>
      </c>
      <c r="E8" s="10">
        <v>70</v>
      </c>
      <c r="F8" s="10">
        <v>0</v>
      </c>
      <c r="G8" s="11">
        <f>IF(COUNTA(A8:F8)=0,"",IF(OR(A8="",COUNT(B8:F8)&lt;&gt;5,B8&lt;0,C8&lt;=0,D8&lt;=0,E8&lt;=0,F8&lt;0,INT(E8)&lt;&gt;E8,INT(F8)&lt;&gt;F8),"入力エラー：商品・金額・販売数・廃棄数を確認",(C8-B8)/C8))</f>
        <v>0.6111111111111112</v>
      </c>
      <c r="H8" s="11">
        <f>IF(COUNTA(A8:F8)=0,"",IF(OR(A8="",COUNT(B8:F8)&lt;&gt;5,B8&lt;0,C8&lt;=0,D8&lt;=0,E8&lt;=0,F8&lt;0,INT(E8)&lt;&gt;E8,INT(F8)&lt;&gt;F8),"入力エラー：商品・金額・販売数・廃棄数を確認",B8*(E8+F8)/(D8*E8)))</f>
        <v>0.3888888888888889</v>
      </c>
      <c r="I8" s="12">
        <f>IF(COUNTA(A8:F8)=0,"",IF(OR(A8="",COUNT(B8:F8)&lt;&gt;5,B8&lt;0,C8&lt;=0,D8&lt;=0,E8&lt;=0,F8&lt;0,INT(E8)&lt;&gt;E8,INT(F8)&lt;&gt;F8),"入力エラー：商品・金額・販売数・廃棄数を確認",D8*E8-B8*(E8+F8)))</f>
        <v>38500</v>
      </c>
      <c r="J8" s="12">
        <f>IF(COUNTA(A8:F8)=0,"",IF(OR(A8="",COUNT(B8:F8)&lt;&gt;5,B8&lt;0,C8&lt;=0,D8&lt;=0,E8&lt;=0,F8&lt;0,INT(E8)&lt;&gt;E8,INT(F8)&lt;&gt;F8),"入力エラー：商品・金額・販売数・廃棄数を確認",IF(OR(NOT(ISNUMBER($B$3)),$B$3&lt;=0,$B$3&gt;=1),"入力エラー：目標率は0%超100%未満",B8/(1-$B$3))))</f>
        <v>875.0</v>
      </c>
      <c r="K8" s="11">
        <f>IF(COUNTA(A8:F8)=0,"",IF(OR(A8="",COUNT(B8:F8)&lt;&gt;5,B8&lt;0,C8&lt;=0,D8&lt;=0,E8&lt;=0,F8&lt;0,INT(E8)&lt;&gt;E8,INT(F8)&lt;&gt;F8),"入力エラー：商品・金額・販売数・廃棄数を確認",((D8*E8-B8*(E8+F8))/(D8*E8))-G8))</f>
        <v>0.0</v>
      </c>
    </row>
    <row r="9">
      <c r="A9" t="inlineStr" s="4">
        <is>
          <t xml:space="preserve">架空商品C</t>
        </is>
      </c>
      <c r="B9" s="9">
        <v>620</v>
      </c>
      <c r="C9" s="9">
        <v>1500</v>
      </c>
      <c r="D9" s="9">
        <v>1350</v>
      </c>
      <c r="E9" s="10">
        <v>44</v>
      </c>
      <c r="F9" s="10">
        <v>6</v>
      </c>
      <c r="G9" s="11">
        <f>IF(COUNTA(A9:F9)=0,"",IF(OR(A9="",COUNT(B9:F9)&lt;&gt;5,B9&lt;0,C9&lt;=0,D9&lt;=0,E9&lt;=0,F9&lt;0,INT(E9)&lt;&gt;E9,INT(F9)&lt;&gt;F9),"入力エラー：商品・金額・販売数・廃棄数を確認",(C9-B9)/C9))</f>
        <v>0.5866666666666667</v>
      </c>
      <c r="H9" s="11">
        <f>IF(COUNTA(A9:F9)=0,"",IF(OR(A9="",COUNT(B9:F9)&lt;&gt;5,B9&lt;0,C9&lt;=0,D9&lt;=0,E9&lt;=0,F9&lt;0,INT(E9)&lt;&gt;E9,INT(F9)&lt;&gt;F9),"入力エラー：商品・金額・販売数・廃棄数を確認",B9*(E9+F9)/(D9*E9)))</f>
        <v>0.5218855218855218</v>
      </c>
      <c r="I9" s="12">
        <f>IF(COUNTA(A9:F9)=0,"",IF(OR(A9="",COUNT(B9:F9)&lt;&gt;5,B9&lt;0,C9&lt;=0,D9&lt;=0,E9&lt;=0,F9&lt;0,INT(E9)&lt;&gt;E9,INT(F9)&lt;&gt;F9),"入力エラー：商品・金額・販売数・廃棄数を確認",D9*E9-B9*(E9+F9)))</f>
        <v>28400</v>
      </c>
      <c r="J9" s="12">
        <f>IF(COUNTA(A9:F9)=0,"",IF(OR(A9="",COUNT(B9:F9)&lt;&gt;5,B9&lt;0,C9&lt;=0,D9&lt;=0,E9&lt;=0,F9&lt;0,INT(E9)&lt;&gt;E9,INT(F9)&lt;&gt;F9),"入力エラー：商品・金額・販売数・廃棄数を確認",IF(OR(NOT(ISNUMBER($B$3)),$B$3&lt;=0,$B$3&gt;=1),"入力エラー：目標率は0%超100%未満",B9/(1-$B$3))))</f>
        <v>1550.0</v>
      </c>
      <c r="K9" s="11">
        <f>IF(COUNTA(A9:F9)=0,"",IF(OR(A9="",COUNT(B9:F9)&lt;&gt;5,B9&lt;0,C9&lt;=0,D9&lt;=0,E9&lt;=0,F9&lt;0,INT(E9)&lt;&gt;E9,INT(F9)&lt;&gt;F9),"入力エラー：商品・金額・販売数・廃棄数を確認",((D9*E9-B9*(E9+F9))/(D9*E9))-G9))</f>
        <v>-0.10855218855218857</v>
      </c>
    </row>
    <row r="10">
      <c r="A10" s="4"/>
      <c r="B10" s="9"/>
      <c r="C10" s="9"/>
      <c r="D10" s="9"/>
      <c r="E10" s="10"/>
      <c r="F10" s="10"/>
      <c r="G10" t="str" s="11">
        <f>IF(COUNTA(A10:F10)=0,"",IF(OR(A10="",COUNT(B10:F10)&lt;&gt;5,B10&lt;0,C10&lt;=0,D10&lt;=0,E10&lt;=0,F10&lt;0,INT(E10)&lt;&gt;E10,INT(F10)&lt;&gt;F10),"入力エラー：商品・金額・販売数・廃棄数を確認",(C10-B10)/C10))</f>
        <v/>
      </c>
      <c r="H10" t="str" s="11">
        <f>IF(COUNTA(A10:F10)=0,"",IF(OR(A10="",COUNT(B10:F10)&lt;&gt;5,B10&lt;0,C10&lt;=0,D10&lt;=0,E10&lt;=0,F10&lt;0,INT(E10)&lt;&gt;E10,INT(F10)&lt;&gt;F10),"入力エラー：商品・金額・販売数・廃棄数を確認",B10*(E10+F10)/(D10*E10)))</f>
        <v/>
      </c>
      <c r="I10" t="str" s="12">
        <f>IF(COUNTA(A10:F10)=0,"",IF(OR(A10="",COUNT(B10:F10)&lt;&gt;5,B10&lt;0,C10&lt;=0,D10&lt;=0,E10&lt;=0,F10&lt;0,INT(E10)&lt;&gt;E10,INT(F10)&lt;&gt;F10),"入力エラー：商品・金額・販売数・廃棄数を確認",D10*E10-B10*(E10+F10)))</f>
        <v/>
      </c>
      <c r="J10" t="str" s="12">
        <f>IF(COUNTA(A10:F10)=0,"",IF(OR(A10="",COUNT(B10:F10)&lt;&gt;5,B10&lt;0,C10&lt;=0,D10&lt;=0,E10&lt;=0,F10&lt;0,INT(E10)&lt;&gt;E10,INT(F10)&lt;&gt;F10),"入力エラー：商品・金額・販売数・廃棄数を確認",IF(OR(NOT(ISNUMBER($B$3)),$B$3&lt;=0,$B$3&gt;=1),"入力エラー：目標率は0%超100%未満",B10/(1-$B$3))))</f>
        <v/>
      </c>
      <c r="K10" t="str" s="11">
        <f>IF(COUNTA(A10:F10)=0,"",IF(OR(A10="",COUNT(B10:F10)&lt;&gt;5,B10&lt;0,C10&lt;=0,D10&lt;=0,E10&lt;=0,F10&lt;0,INT(E10)&lt;&gt;E10,INT(F10)&lt;&gt;F10),"入力エラー：商品・金額・販売数・廃棄数を確認",((D10*E10-B10*(E10+F10))/(D10*E10))-G10))</f>
        <v/>
      </c>
    </row>
    <row r="11">
      <c r="A11" s="4"/>
      <c r="B11" s="9"/>
      <c r="C11" s="9"/>
      <c r="D11" s="9"/>
      <c r="E11" s="10"/>
      <c r="F11" s="10"/>
      <c r="G11" t="str" s="11">
        <f>IF(COUNTA(A11:F11)=0,"",IF(OR(A11="",COUNT(B11:F11)&lt;&gt;5,B11&lt;0,C11&lt;=0,D11&lt;=0,E11&lt;=0,F11&lt;0,INT(E11)&lt;&gt;E11,INT(F11)&lt;&gt;F11),"入力エラー：商品・金額・販売数・廃棄数を確認",(C11-B11)/C11))</f>
        <v/>
      </c>
      <c r="H11" t="str" s="11">
        <f>IF(COUNTA(A11:F11)=0,"",IF(OR(A11="",COUNT(B11:F11)&lt;&gt;5,B11&lt;0,C11&lt;=0,D11&lt;=0,E11&lt;=0,F11&lt;0,INT(E11)&lt;&gt;E11,INT(F11)&lt;&gt;F11),"入力エラー：商品・金額・販売数・廃棄数を確認",B11*(E11+F11)/(D11*E11)))</f>
        <v/>
      </c>
      <c r="I11" t="str" s="12">
        <f>IF(COUNTA(A11:F11)=0,"",IF(OR(A11="",COUNT(B11:F11)&lt;&gt;5,B11&lt;0,C11&lt;=0,D11&lt;=0,E11&lt;=0,F11&lt;0,INT(E11)&lt;&gt;E11,INT(F11)&lt;&gt;F11),"入力エラー：商品・金額・販売数・廃棄数を確認",D11*E11-B11*(E11+F11)))</f>
        <v/>
      </c>
      <c r="J11" t="str" s="12">
        <f>IF(COUNTA(A11:F11)=0,"",IF(OR(A11="",COUNT(B11:F11)&lt;&gt;5,B11&lt;0,C11&lt;=0,D11&lt;=0,E11&lt;=0,F11&lt;0,INT(E11)&lt;&gt;E11,INT(F11)&lt;&gt;F11),"入力エラー：商品・金額・販売数・廃棄数を確認",IF(OR(NOT(ISNUMBER($B$3)),$B$3&lt;=0,$B$3&gt;=1),"入力エラー：目標率は0%超100%未満",B11/(1-$B$3))))</f>
        <v/>
      </c>
      <c r="K11" t="str" s="11">
        <f>IF(COUNTA(A11:F11)=0,"",IF(OR(A11="",COUNT(B11:F11)&lt;&gt;5,B11&lt;0,C11&lt;=0,D11&lt;=0,E11&lt;=0,F11&lt;0,INT(E11)&lt;&gt;E11,INT(F11)&lt;&gt;F11),"入力エラー：商品・金額・販売数・廃棄数を確認",((D11*E11-B11*(E11+F11))/(D11*E11))-G11))</f>
        <v/>
      </c>
    </row>
    <row r="12">
      <c r="A12" s="4"/>
      <c r="B12" s="9"/>
      <c r="C12" s="9"/>
      <c r="D12" s="9"/>
      <c r="E12" s="10"/>
      <c r="F12" s="10"/>
      <c r="G12" t="str" s="11">
        <f>IF(COUNTA(A12:F12)=0,"",IF(OR(A12="",COUNT(B12:F12)&lt;&gt;5,B12&lt;0,C12&lt;=0,D12&lt;=0,E12&lt;=0,F12&lt;0,INT(E12)&lt;&gt;E12,INT(F12)&lt;&gt;F12),"入力エラー：商品・金額・販売数・廃棄数を確認",(C12-B12)/C12))</f>
        <v/>
      </c>
      <c r="H12" t="str" s="11">
        <f>IF(COUNTA(A12:F12)=0,"",IF(OR(A12="",COUNT(B12:F12)&lt;&gt;5,B12&lt;0,C12&lt;=0,D12&lt;=0,E12&lt;=0,F12&lt;0,INT(E12)&lt;&gt;E12,INT(F12)&lt;&gt;F12),"入力エラー：商品・金額・販売数・廃棄数を確認",B12*(E12+F12)/(D12*E12)))</f>
        <v/>
      </c>
      <c r="I12" t="str" s="12">
        <f>IF(COUNTA(A12:F12)=0,"",IF(OR(A12="",COUNT(B12:F12)&lt;&gt;5,B12&lt;0,C12&lt;=0,D12&lt;=0,E12&lt;=0,F12&lt;0,INT(E12)&lt;&gt;E12,INT(F12)&lt;&gt;F12),"入力エラー：商品・金額・販売数・廃棄数を確認",D12*E12-B12*(E12+F12)))</f>
        <v/>
      </c>
      <c r="J12" t="str" s="12">
        <f>IF(COUNTA(A12:F12)=0,"",IF(OR(A12="",COUNT(B12:F12)&lt;&gt;5,B12&lt;0,C12&lt;=0,D12&lt;=0,E12&lt;=0,F12&lt;0,INT(E12)&lt;&gt;E12,INT(F12)&lt;&gt;F12),"入力エラー：商品・金額・販売数・廃棄数を確認",IF(OR(NOT(ISNUMBER($B$3)),$B$3&lt;=0,$B$3&gt;=1),"入力エラー：目標率は0%超100%未満",B12/(1-$B$3))))</f>
        <v/>
      </c>
      <c r="K12" t="str" s="11">
        <f>IF(COUNTA(A12:F12)=0,"",IF(OR(A12="",COUNT(B12:F12)&lt;&gt;5,B12&lt;0,C12&lt;=0,D12&lt;=0,E12&lt;=0,F12&lt;0,INT(E12)&lt;&gt;E12,INT(F12)&lt;&gt;F12),"入力エラー：商品・金額・販売数・廃棄数を確認",((D12*E12-B12*(E12+F12))/(D12*E12))-G12))</f>
        <v/>
      </c>
    </row>
    <row r="13">
      <c r="A13" s="4"/>
      <c r="B13" s="9"/>
      <c r="C13" s="9"/>
      <c r="D13" s="9"/>
      <c r="E13" s="10"/>
      <c r="F13" s="10"/>
      <c r="G13" t="str" s="11">
        <f>IF(COUNTA(A13:F13)=0,"",IF(OR(A13="",COUNT(B13:F13)&lt;&gt;5,B13&lt;0,C13&lt;=0,D13&lt;=0,E13&lt;=0,F13&lt;0,INT(E13)&lt;&gt;E13,INT(F13)&lt;&gt;F13),"入力エラー：商品・金額・販売数・廃棄数を確認",(C13-B13)/C13))</f>
        <v/>
      </c>
      <c r="H13" t="str" s="11">
        <f>IF(COUNTA(A13:F13)=0,"",IF(OR(A13="",COUNT(B13:F13)&lt;&gt;5,B13&lt;0,C13&lt;=0,D13&lt;=0,E13&lt;=0,F13&lt;0,INT(E13)&lt;&gt;E13,INT(F13)&lt;&gt;F13),"入力エラー：商品・金額・販売数・廃棄数を確認",B13*(E13+F13)/(D13*E13)))</f>
        <v/>
      </c>
      <c r="I13" t="str" s="12">
        <f>IF(COUNTA(A13:F13)=0,"",IF(OR(A13="",COUNT(B13:F13)&lt;&gt;5,B13&lt;0,C13&lt;=0,D13&lt;=0,E13&lt;=0,F13&lt;0,INT(E13)&lt;&gt;E13,INT(F13)&lt;&gt;F13),"入力エラー：商品・金額・販売数・廃棄数を確認",D13*E13-B13*(E13+F13)))</f>
        <v/>
      </c>
      <c r="J13" t="str" s="12">
        <f>IF(COUNTA(A13:F13)=0,"",IF(OR(A13="",COUNT(B13:F13)&lt;&gt;5,B13&lt;0,C13&lt;=0,D13&lt;=0,E13&lt;=0,F13&lt;0,INT(E13)&lt;&gt;E13,INT(F13)&lt;&gt;F13),"入力エラー：商品・金額・販売数・廃棄数を確認",IF(OR(NOT(ISNUMBER($B$3)),$B$3&lt;=0,$B$3&gt;=1),"入力エラー：目標率は0%超100%未満",B13/(1-$B$3))))</f>
        <v/>
      </c>
      <c r="K13" t="str" s="11">
        <f>IF(COUNTA(A13:F13)=0,"",IF(OR(A13="",COUNT(B13:F13)&lt;&gt;5,B13&lt;0,C13&lt;=0,D13&lt;=0,E13&lt;=0,F13&lt;0,INT(E13)&lt;&gt;E13,INT(F13)&lt;&gt;F13),"入力エラー：商品・金額・販売数・廃棄数を確認",((D13*E13-B13*(E13+F13))/(D13*E13))-G13))</f>
        <v/>
      </c>
    </row>
    <row r="14">
      <c r="A14" s="4"/>
      <c r="B14" s="9"/>
      <c r="C14" s="9"/>
      <c r="D14" s="9"/>
      <c r="E14" s="10"/>
      <c r="F14" s="10"/>
      <c r="G14" t="str" s="11">
        <f>IF(COUNTA(A14:F14)=0,"",IF(OR(A14="",COUNT(B14:F14)&lt;&gt;5,B14&lt;0,C14&lt;=0,D14&lt;=0,E14&lt;=0,F14&lt;0,INT(E14)&lt;&gt;E14,INT(F14)&lt;&gt;F14),"入力エラー：商品・金額・販売数・廃棄数を確認",(C14-B14)/C14))</f>
        <v/>
      </c>
      <c r="H14" t="str" s="11">
        <f>IF(COUNTA(A14:F14)=0,"",IF(OR(A14="",COUNT(B14:F14)&lt;&gt;5,B14&lt;0,C14&lt;=0,D14&lt;=0,E14&lt;=0,F14&lt;0,INT(E14)&lt;&gt;E14,INT(F14)&lt;&gt;F14),"入力エラー：商品・金額・販売数・廃棄数を確認",B14*(E14+F14)/(D14*E14)))</f>
        <v/>
      </c>
      <c r="I14" t="str" s="12">
        <f>IF(COUNTA(A14:F14)=0,"",IF(OR(A14="",COUNT(B14:F14)&lt;&gt;5,B14&lt;0,C14&lt;=0,D14&lt;=0,E14&lt;=0,F14&lt;0,INT(E14)&lt;&gt;E14,INT(F14)&lt;&gt;F14),"入力エラー：商品・金額・販売数・廃棄数を確認",D14*E14-B14*(E14+F14)))</f>
        <v/>
      </c>
      <c r="J14" t="str" s="12">
        <f>IF(COUNTA(A14:F14)=0,"",IF(OR(A14="",COUNT(B14:F14)&lt;&gt;5,B14&lt;0,C14&lt;=0,D14&lt;=0,E14&lt;=0,F14&lt;0,INT(E14)&lt;&gt;E14,INT(F14)&lt;&gt;F14),"入力エラー：商品・金額・販売数・廃棄数を確認",IF(OR(NOT(ISNUMBER($B$3)),$B$3&lt;=0,$B$3&gt;=1),"入力エラー：目標率は0%超100%未満",B14/(1-$B$3))))</f>
        <v/>
      </c>
      <c r="K14" t="str" s="11">
        <f>IF(COUNTA(A14:F14)=0,"",IF(OR(A14="",COUNT(B14:F14)&lt;&gt;5,B14&lt;0,C14&lt;=0,D14&lt;=0,E14&lt;=0,F14&lt;0,INT(E14)&lt;&gt;E14,INT(F14)&lt;&gt;F14),"入力エラー：商品・金額・販売数・廃棄数を確認",((D14*E14-B14*(E14+F14))/(D14*E14))-G14))</f>
        <v/>
      </c>
    </row>
    <row r="15">
      <c r="A15" s="4"/>
      <c r="B15" s="9"/>
      <c r="C15" s="9"/>
      <c r="D15" s="9"/>
      <c r="E15" s="10"/>
      <c r="F15" s="10"/>
      <c r="G15" t="str" s="11">
        <f>IF(COUNTA(A15:F15)=0,"",IF(OR(A15="",COUNT(B15:F15)&lt;&gt;5,B15&lt;0,C15&lt;=0,D15&lt;=0,E15&lt;=0,F15&lt;0,INT(E15)&lt;&gt;E15,INT(F15)&lt;&gt;F15),"入力エラー：商品・金額・販売数・廃棄数を確認",(C15-B15)/C15))</f>
        <v/>
      </c>
      <c r="H15" t="str" s="11">
        <f>IF(COUNTA(A15:F15)=0,"",IF(OR(A15="",COUNT(B15:F15)&lt;&gt;5,B15&lt;0,C15&lt;=0,D15&lt;=0,E15&lt;=0,F15&lt;0,INT(E15)&lt;&gt;E15,INT(F15)&lt;&gt;F15),"入力エラー：商品・金額・販売数・廃棄数を確認",B15*(E15+F15)/(D15*E15)))</f>
        <v/>
      </c>
      <c r="I15" t="str" s="12">
        <f>IF(COUNTA(A15:F15)=0,"",IF(OR(A15="",COUNT(B15:F15)&lt;&gt;5,B15&lt;0,C15&lt;=0,D15&lt;=0,E15&lt;=0,F15&lt;0,INT(E15)&lt;&gt;E15,INT(F15)&lt;&gt;F15),"入力エラー：商品・金額・販売数・廃棄数を確認",D15*E15-B15*(E15+F15)))</f>
        <v/>
      </c>
      <c r="J15" t="str" s="12">
        <f>IF(COUNTA(A15:F15)=0,"",IF(OR(A15="",COUNT(B15:F15)&lt;&gt;5,B15&lt;0,C15&lt;=0,D15&lt;=0,E15&lt;=0,F15&lt;0,INT(E15)&lt;&gt;E15,INT(F15)&lt;&gt;F15),"入力エラー：商品・金額・販売数・廃棄数を確認",IF(OR(NOT(ISNUMBER($B$3)),$B$3&lt;=0,$B$3&gt;=1),"入力エラー：目標率は0%超100%未満",B15/(1-$B$3))))</f>
        <v/>
      </c>
      <c r="K15" t="str" s="11">
        <f>IF(COUNTA(A15:F15)=0,"",IF(OR(A15="",COUNT(B15:F15)&lt;&gt;5,B15&lt;0,C15&lt;=0,D15&lt;=0,E15&lt;=0,F15&lt;0,INT(E15)&lt;&gt;E15,INT(F15)&lt;&gt;F15),"入力エラー：商品・金額・販売数・廃棄数を確認",((D15*E15-B15*(E15+F15))/(D15*E15))-G15))</f>
        <v/>
      </c>
    </row>
    <row r="16">
      <c r="A16" s="4"/>
      <c r="B16" s="9"/>
      <c r="C16" s="9"/>
      <c r="D16" s="9"/>
      <c r="E16" s="10"/>
      <c r="F16" s="10"/>
      <c r="G16" t="str" s="11">
        <f>IF(COUNTA(A16:F16)=0,"",IF(OR(A16="",COUNT(B16:F16)&lt;&gt;5,B16&lt;0,C16&lt;=0,D16&lt;=0,E16&lt;=0,F16&lt;0,INT(E16)&lt;&gt;E16,INT(F16)&lt;&gt;F16),"入力エラー：商品・金額・販売数・廃棄数を確認",(C16-B16)/C16))</f>
        <v/>
      </c>
      <c r="H16" t="str" s="11">
        <f>IF(COUNTA(A16:F16)=0,"",IF(OR(A16="",COUNT(B16:F16)&lt;&gt;5,B16&lt;0,C16&lt;=0,D16&lt;=0,E16&lt;=0,F16&lt;0,INT(E16)&lt;&gt;E16,INT(F16)&lt;&gt;F16),"入力エラー：商品・金額・販売数・廃棄数を確認",B16*(E16+F16)/(D16*E16)))</f>
        <v/>
      </c>
      <c r="I16" t="str" s="12">
        <f>IF(COUNTA(A16:F16)=0,"",IF(OR(A16="",COUNT(B16:F16)&lt;&gt;5,B16&lt;0,C16&lt;=0,D16&lt;=0,E16&lt;=0,F16&lt;0,INT(E16)&lt;&gt;E16,INT(F16)&lt;&gt;F16),"入力エラー：商品・金額・販売数・廃棄数を確認",D16*E16-B16*(E16+F16)))</f>
        <v/>
      </c>
      <c r="J16" t="str" s="12">
        <f>IF(COUNTA(A16:F16)=0,"",IF(OR(A16="",COUNT(B16:F16)&lt;&gt;5,B16&lt;0,C16&lt;=0,D16&lt;=0,E16&lt;=0,F16&lt;0,INT(E16)&lt;&gt;E16,INT(F16)&lt;&gt;F16),"入力エラー：商品・金額・販売数・廃棄数を確認",IF(OR(NOT(ISNUMBER($B$3)),$B$3&lt;=0,$B$3&gt;=1),"入力エラー：目標率は0%超100%未満",B16/(1-$B$3))))</f>
        <v/>
      </c>
      <c r="K16" t="str" s="11">
        <f>IF(COUNTA(A16:F16)=0,"",IF(OR(A16="",COUNT(B16:F16)&lt;&gt;5,B16&lt;0,C16&lt;=0,D16&lt;=0,E16&lt;=0,F16&lt;0,INT(E16)&lt;&gt;E16,INT(F16)&lt;&gt;F16),"入力エラー：商品・金額・販売数・廃棄数を確認",((D16*E16-B16*(E16+F16))/(D16*E16))-G16))</f>
        <v/>
      </c>
    </row>
    <row r="17">
      <c r="A17" s="4"/>
      <c r="B17" s="9"/>
      <c r="C17" s="9"/>
      <c r="D17" s="9"/>
      <c r="E17" s="10"/>
      <c r="F17" s="10"/>
      <c r="G17" t="str" s="11">
        <f>IF(COUNTA(A17:F17)=0,"",IF(OR(A17="",COUNT(B17:F17)&lt;&gt;5,B17&lt;0,C17&lt;=0,D17&lt;=0,E17&lt;=0,F17&lt;0,INT(E17)&lt;&gt;E17,INT(F17)&lt;&gt;F17),"入力エラー：商品・金額・販売数・廃棄数を確認",(C17-B17)/C17))</f>
        <v/>
      </c>
      <c r="H17" t="str" s="11">
        <f>IF(COUNTA(A17:F17)=0,"",IF(OR(A17="",COUNT(B17:F17)&lt;&gt;5,B17&lt;0,C17&lt;=0,D17&lt;=0,E17&lt;=0,F17&lt;0,INT(E17)&lt;&gt;E17,INT(F17)&lt;&gt;F17),"入力エラー：商品・金額・販売数・廃棄数を確認",B17*(E17+F17)/(D17*E17)))</f>
        <v/>
      </c>
      <c r="I17" t="str" s="12">
        <f>IF(COUNTA(A17:F17)=0,"",IF(OR(A17="",COUNT(B17:F17)&lt;&gt;5,B17&lt;0,C17&lt;=0,D17&lt;=0,E17&lt;=0,F17&lt;0,INT(E17)&lt;&gt;E17,INT(F17)&lt;&gt;F17),"入力エラー：商品・金額・販売数・廃棄数を確認",D17*E17-B17*(E17+F17)))</f>
        <v/>
      </c>
      <c r="J17" t="str" s="12">
        <f>IF(COUNTA(A17:F17)=0,"",IF(OR(A17="",COUNT(B17:F17)&lt;&gt;5,B17&lt;0,C17&lt;=0,D17&lt;=0,E17&lt;=0,F17&lt;0,INT(E17)&lt;&gt;E17,INT(F17)&lt;&gt;F17),"入力エラー：商品・金額・販売数・廃棄数を確認",IF(OR(NOT(ISNUMBER($B$3)),$B$3&lt;=0,$B$3&gt;=1),"入力エラー：目標率は0%超100%未満",B17/(1-$B$3))))</f>
        <v/>
      </c>
      <c r="K17" t="str" s="11">
        <f>IF(COUNTA(A17:F17)=0,"",IF(OR(A17="",COUNT(B17:F17)&lt;&gt;5,B17&lt;0,C17&lt;=0,D17&lt;=0,E17&lt;=0,F17&lt;0,INT(E17)&lt;&gt;E17,INT(F17)&lt;&gt;F17),"入力エラー：商品・金額・販売数・廃棄数を確認",((D17*E17-B17*(E17+F17))/(D17*E17))-G17))</f>
        <v/>
      </c>
    </row>
    <row r="18">
      <c r="A18" s="4"/>
      <c r="B18" s="9"/>
      <c r="C18" s="9"/>
      <c r="D18" s="9"/>
      <c r="E18" s="10"/>
      <c r="F18" s="10"/>
      <c r="G18" t="str" s="11">
        <f>IF(COUNTA(A18:F18)=0,"",IF(OR(A18="",COUNT(B18:F18)&lt;&gt;5,B18&lt;0,C18&lt;=0,D18&lt;=0,E18&lt;=0,F18&lt;0,INT(E18)&lt;&gt;E18,INT(F18)&lt;&gt;F18),"入力エラー：商品・金額・販売数・廃棄数を確認",(C18-B18)/C18))</f>
        <v/>
      </c>
      <c r="H18" t="str" s="11">
        <f>IF(COUNTA(A18:F18)=0,"",IF(OR(A18="",COUNT(B18:F18)&lt;&gt;5,B18&lt;0,C18&lt;=0,D18&lt;=0,E18&lt;=0,F18&lt;0,INT(E18)&lt;&gt;E18,INT(F18)&lt;&gt;F18),"入力エラー：商品・金額・販売数・廃棄数を確認",B18*(E18+F18)/(D18*E18)))</f>
        <v/>
      </c>
      <c r="I18" t="str" s="12">
        <f>IF(COUNTA(A18:F18)=0,"",IF(OR(A18="",COUNT(B18:F18)&lt;&gt;5,B18&lt;0,C18&lt;=0,D18&lt;=0,E18&lt;=0,F18&lt;0,INT(E18)&lt;&gt;E18,INT(F18)&lt;&gt;F18),"入力エラー：商品・金額・販売数・廃棄数を確認",D18*E18-B18*(E18+F18)))</f>
        <v/>
      </c>
      <c r="J18" t="str" s="12">
        <f>IF(COUNTA(A18:F18)=0,"",IF(OR(A18="",COUNT(B18:F18)&lt;&gt;5,B18&lt;0,C18&lt;=0,D18&lt;=0,E18&lt;=0,F18&lt;0,INT(E18)&lt;&gt;E18,INT(F18)&lt;&gt;F18),"入力エラー：商品・金額・販売数・廃棄数を確認",IF(OR(NOT(ISNUMBER($B$3)),$B$3&lt;=0,$B$3&gt;=1),"入力エラー：目標率は0%超100%未満",B18/(1-$B$3))))</f>
        <v/>
      </c>
      <c r="K18" t="str" s="11">
        <f>IF(COUNTA(A18:F18)=0,"",IF(OR(A18="",COUNT(B18:F18)&lt;&gt;5,B18&lt;0,C18&lt;=0,D18&lt;=0,E18&lt;=0,F18&lt;0,INT(E18)&lt;&gt;E18,INT(F18)&lt;&gt;F18),"入力エラー：商品・金額・販売数・廃棄数を確認",((D18*E18-B18*(E18+F18))/(D18*E18))-G18))</f>
        <v/>
      </c>
    </row>
    <row r="19">
      <c r="A19" s="4"/>
      <c r="B19" s="9"/>
      <c r="C19" s="9"/>
      <c r="D19" s="9"/>
      <c r="E19" s="10"/>
      <c r="F19" s="10"/>
      <c r="G19" t="str" s="11">
        <f>IF(COUNTA(A19:F19)=0,"",IF(OR(A19="",COUNT(B19:F19)&lt;&gt;5,B19&lt;0,C19&lt;=0,D19&lt;=0,E19&lt;=0,F19&lt;0,INT(E19)&lt;&gt;E19,INT(F19)&lt;&gt;F19),"入力エラー：商品・金額・販売数・廃棄数を確認",(C19-B19)/C19))</f>
        <v/>
      </c>
      <c r="H19" t="str" s="11">
        <f>IF(COUNTA(A19:F19)=0,"",IF(OR(A19="",COUNT(B19:F19)&lt;&gt;5,B19&lt;0,C19&lt;=0,D19&lt;=0,E19&lt;=0,F19&lt;0,INT(E19)&lt;&gt;E19,INT(F19)&lt;&gt;F19),"入力エラー：商品・金額・販売数・廃棄数を確認",B19*(E19+F19)/(D19*E19)))</f>
        <v/>
      </c>
      <c r="I19" t="str" s="12">
        <f>IF(COUNTA(A19:F19)=0,"",IF(OR(A19="",COUNT(B19:F19)&lt;&gt;5,B19&lt;0,C19&lt;=0,D19&lt;=0,E19&lt;=0,F19&lt;0,INT(E19)&lt;&gt;E19,INT(F19)&lt;&gt;F19),"入力エラー：商品・金額・販売数・廃棄数を確認",D19*E19-B19*(E19+F19)))</f>
        <v/>
      </c>
      <c r="J19" t="str" s="12">
        <f>IF(COUNTA(A19:F19)=0,"",IF(OR(A19="",COUNT(B19:F19)&lt;&gt;5,B19&lt;0,C19&lt;=0,D19&lt;=0,E19&lt;=0,F19&lt;0,INT(E19)&lt;&gt;E19,INT(F19)&lt;&gt;F19),"入力エラー：商品・金額・販売数・廃棄数を確認",IF(OR(NOT(ISNUMBER($B$3)),$B$3&lt;=0,$B$3&gt;=1),"入力エラー：目標率は0%超100%未満",B19/(1-$B$3))))</f>
        <v/>
      </c>
      <c r="K19" t="str" s="11">
        <f>IF(COUNTA(A19:F19)=0,"",IF(OR(A19="",COUNT(B19:F19)&lt;&gt;5,B19&lt;0,C19&lt;=0,D19&lt;=0,E19&lt;=0,F19&lt;0,INT(E19)&lt;&gt;E19,INT(F19)&lt;&gt;F19),"入力エラー：商品・金額・販売数・廃棄数を確認",((D19*E19-B19*(E19+F19))/(D19*E19))-G19))</f>
        <v/>
      </c>
    </row>
    <row r="20">
      <c r="A20" s="4"/>
      <c r="B20" s="9"/>
      <c r="C20" s="9"/>
      <c r="D20" s="9"/>
      <c r="E20" s="10"/>
      <c r="F20" s="10"/>
      <c r="G20" t="str" s="11">
        <f>IF(COUNTA(A20:F20)=0,"",IF(OR(A20="",COUNT(B20:F20)&lt;&gt;5,B20&lt;0,C20&lt;=0,D20&lt;=0,E20&lt;=0,F20&lt;0,INT(E20)&lt;&gt;E20,INT(F20)&lt;&gt;F20),"入力エラー：商品・金額・販売数・廃棄数を確認",(C20-B20)/C20))</f>
        <v/>
      </c>
      <c r="H20" t="str" s="11">
        <f>IF(COUNTA(A20:F20)=0,"",IF(OR(A20="",COUNT(B20:F20)&lt;&gt;5,B20&lt;0,C20&lt;=0,D20&lt;=0,E20&lt;=0,F20&lt;0,INT(E20)&lt;&gt;E20,INT(F20)&lt;&gt;F20),"入力エラー：商品・金額・販売数・廃棄数を確認",B20*(E20+F20)/(D20*E20)))</f>
        <v/>
      </c>
      <c r="I20" t="str" s="12">
        <f>IF(COUNTA(A20:F20)=0,"",IF(OR(A20="",COUNT(B20:F20)&lt;&gt;5,B20&lt;0,C20&lt;=0,D20&lt;=0,E20&lt;=0,F20&lt;0,INT(E20)&lt;&gt;E20,INT(F20)&lt;&gt;F20),"入力エラー：商品・金額・販売数・廃棄数を確認",D20*E20-B20*(E20+F20)))</f>
        <v/>
      </c>
      <c r="J20" t="str" s="12">
        <f>IF(COUNTA(A20:F20)=0,"",IF(OR(A20="",COUNT(B20:F20)&lt;&gt;5,B20&lt;0,C20&lt;=0,D20&lt;=0,E20&lt;=0,F20&lt;0,INT(E20)&lt;&gt;E20,INT(F20)&lt;&gt;F20),"入力エラー：商品・金額・販売数・廃棄数を確認",IF(OR(NOT(ISNUMBER($B$3)),$B$3&lt;=0,$B$3&gt;=1),"入力エラー：目標率は0%超100%未満",B20/(1-$B$3))))</f>
        <v/>
      </c>
      <c r="K20" t="str" s="11">
        <f>IF(COUNTA(A20:F20)=0,"",IF(OR(A20="",COUNT(B20:F20)&lt;&gt;5,B20&lt;0,C20&lt;=0,D20&lt;=0,E20&lt;=0,F20&lt;0,INT(E20)&lt;&gt;E20,INT(F20)&lt;&gt;F20),"入力エラー：商品・金額・販売数・廃棄数を確認",((D20*E20-B20*(E20+F20))/(D20*E20))-G20))</f>
        <v/>
      </c>
    </row>
    <row r="21">
      <c r="A21" s="4"/>
      <c r="B21" s="9"/>
      <c r="C21" s="9"/>
      <c r="D21" s="9"/>
      <c r="E21" s="10"/>
      <c r="F21" s="10"/>
      <c r="G21" t="str" s="11">
        <f>IF(COUNTA(A21:F21)=0,"",IF(OR(A21="",COUNT(B21:F21)&lt;&gt;5,B21&lt;0,C21&lt;=0,D21&lt;=0,E21&lt;=0,F21&lt;0,INT(E21)&lt;&gt;E21,INT(F21)&lt;&gt;F21),"入力エラー：商品・金額・販売数・廃棄数を確認",(C21-B21)/C21))</f>
        <v/>
      </c>
      <c r="H21" t="str" s="11">
        <f>IF(COUNTA(A21:F21)=0,"",IF(OR(A21="",COUNT(B21:F21)&lt;&gt;5,B21&lt;0,C21&lt;=0,D21&lt;=0,E21&lt;=0,F21&lt;0,INT(E21)&lt;&gt;E21,INT(F21)&lt;&gt;F21),"入力エラー：商品・金額・販売数・廃棄数を確認",B21*(E21+F21)/(D21*E21)))</f>
        <v/>
      </c>
      <c r="I21" t="str" s="12">
        <f>IF(COUNTA(A21:F21)=0,"",IF(OR(A21="",COUNT(B21:F21)&lt;&gt;5,B21&lt;0,C21&lt;=0,D21&lt;=0,E21&lt;=0,F21&lt;0,INT(E21)&lt;&gt;E21,INT(F21)&lt;&gt;F21),"入力エラー：商品・金額・販売数・廃棄数を確認",D21*E21-B21*(E21+F21)))</f>
        <v/>
      </c>
      <c r="J21" t="str" s="12">
        <f>IF(COUNTA(A21:F21)=0,"",IF(OR(A21="",COUNT(B21:F21)&lt;&gt;5,B21&lt;0,C21&lt;=0,D21&lt;=0,E21&lt;=0,F21&lt;0,INT(E21)&lt;&gt;E21,INT(F21)&lt;&gt;F21),"入力エラー：商品・金額・販売数・廃棄数を確認",IF(OR(NOT(ISNUMBER($B$3)),$B$3&lt;=0,$B$3&gt;=1),"入力エラー：目標率は0%超100%未満",B21/(1-$B$3))))</f>
        <v/>
      </c>
      <c r="K21" t="str" s="11">
        <f>IF(COUNTA(A21:F21)=0,"",IF(OR(A21="",COUNT(B21:F21)&lt;&gt;5,B21&lt;0,C21&lt;=0,D21&lt;=0,E21&lt;=0,F21&lt;0,INT(E21)&lt;&gt;E21,INT(F21)&lt;&gt;F21),"入力エラー：商品・金額・販売数・廃棄数を確認",((D21*E21-B21*(E21+F21))/(D21*E21))-G21))</f>
        <v/>
      </c>
    </row>
    <row r="22">
      <c r="A22" s="4"/>
      <c r="B22" s="9"/>
      <c r="C22" s="9"/>
      <c r="D22" s="9"/>
      <c r="E22" s="10"/>
      <c r="F22" s="10"/>
      <c r="G22" t="str" s="11">
        <f>IF(COUNTA(A22:F22)=0,"",IF(OR(A22="",COUNT(B22:F22)&lt;&gt;5,B22&lt;0,C22&lt;=0,D22&lt;=0,E22&lt;=0,F22&lt;0,INT(E22)&lt;&gt;E22,INT(F22)&lt;&gt;F22),"入力エラー：商品・金額・販売数・廃棄数を確認",(C22-B22)/C22))</f>
        <v/>
      </c>
      <c r="H22" t="str" s="11">
        <f>IF(COUNTA(A22:F22)=0,"",IF(OR(A22="",COUNT(B22:F22)&lt;&gt;5,B22&lt;0,C22&lt;=0,D22&lt;=0,E22&lt;=0,F22&lt;0,INT(E22)&lt;&gt;E22,INT(F22)&lt;&gt;F22),"入力エラー：商品・金額・販売数・廃棄数を確認",B22*(E22+F22)/(D22*E22)))</f>
        <v/>
      </c>
      <c r="I22" t="str" s="12">
        <f>IF(COUNTA(A22:F22)=0,"",IF(OR(A22="",COUNT(B22:F22)&lt;&gt;5,B22&lt;0,C22&lt;=0,D22&lt;=0,E22&lt;=0,F22&lt;0,INT(E22)&lt;&gt;E22,INT(F22)&lt;&gt;F22),"入力エラー：商品・金額・販売数・廃棄数を確認",D22*E22-B22*(E22+F22)))</f>
        <v/>
      </c>
      <c r="J22" t="str" s="12">
        <f>IF(COUNTA(A22:F22)=0,"",IF(OR(A22="",COUNT(B22:F22)&lt;&gt;5,B22&lt;0,C22&lt;=0,D22&lt;=0,E22&lt;=0,F22&lt;0,INT(E22)&lt;&gt;E22,INT(F22)&lt;&gt;F22),"入力エラー：商品・金額・販売数・廃棄数を確認",IF(OR(NOT(ISNUMBER($B$3)),$B$3&lt;=0,$B$3&gt;=1),"入力エラー：目標率は0%超100%未満",B22/(1-$B$3))))</f>
        <v/>
      </c>
      <c r="K22" t="str" s="11">
        <f>IF(COUNTA(A22:F22)=0,"",IF(OR(A22="",COUNT(B22:F22)&lt;&gt;5,B22&lt;0,C22&lt;=0,D22&lt;=0,E22&lt;=0,F22&lt;0,INT(E22)&lt;&gt;E22,INT(F22)&lt;&gt;F22),"入力エラー：商品・金額・販売数・廃棄数を確認",((D22*E22-B22*(E22+F22))/(D22*E22))-G22))</f>
        <v/>
      </c>
    </row>
    <row r="23">
      <c r="A23" s="4"/>
      <c r="B23" s="9"/>
      <c r="C23" s="9"/>
      <c r="D23" s="9"/>
      <c r="E23" s="10"/>
      <c r="F23" s="10"/>
      <c r="G23" t="str" s="11">
        <f>IF(COUNTA(A23:F23)=0,"",IF(OR(A23="",COUNT(B23:F23)&lt;&gt;5,B23&lt;0,C23&lt;=0,D23&lt;=0,E23&lt;=0,F23&lt;0,INT(E23)&lt;&gt;E23,INT(F23)&lt;&gt;F23),"入力エラー：商品・金額・販売数・廃棄数を確認",(C23-B23)/C23))</f>
        <v/>
      </c>
      <c r="H23" t="str" s="11">
        <f>IF(COUNTA(A23:F23)=0,"",IF(OR(A23="",COUNT(B23:F23)&lt;&gt;5,B23&lt;0,C23&lt;=0,D23&lt;=0,E23&lt;=0,F23&lt;0,INT(E23)&lt;&gt;E23,INT(F23)&lt;&gt;F23),"入力エラー：商品・金額・販売数・廃棄数を確認",B23*(E23+F23)/(D23*E23)))</f>
        <v/>
      </c>
      <c r="I23" t="str" s="12">
        <f>IF(COUNTA(A23:F23)=0,"",IF(OR(A23="",COUNT(B23:F23)&lt;&gt;5,B23&lt;0,C23&lt;=0,D23&lt;=0,E23&lt;=0,F23&lt;0,INT(E23)&lt;&gt;E23,INT(F23)&lt;&gt;F23),"入力エラー：商品・金額・販売数・廃棄数を確認",D23*E23-B23*(E23+F23)))</f>
        <v/>
      </c>
      <c r="J23" t="str" s="12">
        <f>IF(COUNTA(A23:F23)=0,"",IF(OR(A23="",COUNT(B23:F23)&lt;&gt;5,B23&lt;0,C23&lt;=0,D23&lt;=0,E23&lt;=0,F23&lt;0,INT(E23)&lt;&gt;E23,INT(F23)&lt;&gt;F23),"入力エラー：商品・金額・販売数・廃棄数を確認",IF(OR(NOT(ISNUMBER($B$3)),$B$3&lt;=0,$B$3&gt;=1),"入力エラー：目標率は0%超100%未満",B23/(1-$B$3))))</f>
        <v/>
      </c>
      <c r="K23" t="str" s="11">
        <f>IF(COUNTA(A23:F23)=0,"",IF(OR(A23="",COUNT(B23:F23)&lt;&gt;5,B23&lt;0,C23&lt;=0,D23&lt;=0,E23&lt;=0,F23&lt;0,INT(E23)&lt;&gt;E23,INT(F23)&lt;&gt;F23),"入力エラー：商品・金額・販売数・廃棄数を確認",((D23*E23-B23*(E23+F23))/(D23*E23))-G23))</f>
        <v/>
      </c>
    </row>
    <row r="24">
      <c r="A24" s="4"/>
      <c r="B24" s="9"/>
      <c r="C24" s="9"/>
      <c r="D24" s="9"/>
      <c r="E24" s="10"/>
      <c r="F24" s="10"/>
      <c r="G24" t="str" s="11">
        <f>IF(COUNTA(A24:F24)=0,"",IF(OR(A24="",COUNT(B24:F24)&lt;&gt;5,B24&lt;0,C24&lt;=0,D24&lt;=0,E24&lt;=0,F24&lt;0,INT(E24)&lt;&gt;E24,INT(F24)&lt;&gt;F24),"入力エラー：商品・金額・販売数・廃棄数を確認",(C24-B24)/C24))</f>
        <v/>
      </c>
      <c r="H24" t="str" s="11">
        <f>IF(COUNTA(A24:F24)=0,"",IF(OR(A24="",COUNT(B24:F24)&lt;&gt;5,B24&lt;0,C24&lt;=0,D24&lt;=0,E24&lt;=0,F24&lt;0,INT(E24)&lt;&gt;E24,INT(F24)&lt;&gt;F24),"入力エラー：商品・金額・販売数・廃棄数を確認",B24*(E24+F24)/(D24*E24)))</f>
        <v/>
      </c>
      <c r="I24" t="str" s="12">
        <f>IF(COUNTA(A24:F24)=0,"",IF(OR(A24="",COUNT(B24:F24)&lt;&gt;5,B24&lt;0,C24&lt;=0,D24&lt;=0,E24&lt;=0,F24&lt;0,INT(E24)&lt;&gt;E24,INT(F24)&lt;&gt;F24),"入力エラー：商品・金額・販売数・廃棄数を確認",D24*E24-B24*(E24+F24)))</f>
        <v/>
      </c>
      <c r="J24" t="str" s="12">
        <f>IF(COUNTA(A24:F24)=0,"",IF(OR(A24="",COUNT(B24:F24)&lt;&gt;5,B24&lt;0,C24&lt;=0,D24&lt;=0,E24&lt;=0,F24&lt;0,INT(E24)&lt;&gt;E24,INT(F24)&lt;&gt;F24),"入力エラー：商品・金額・販売数・廃棄数を確認",IF(OR(NOT(ISNUMBER($B$3)),$B$3&lt;=0,$B$3&gt;=1),"入力エラー：目標率は0%超100%未満",B24/(1-$B$3))))</f>
        <v/>
      </c>
      <c r="K24" t="str" s="11">
        <f>IF(COUNTA(A24:F24)=0,"",IF(OR(A24="",COUNT(B24:F24)&lt;&gt;5,B24&lt;0,C24&lt;=0,D24&lt;=0,E24&lt;=0,F24&lt;0,INT(E24)&lt;&gt;E24,INT(F24)&lt;&gt;F24),"入力エラー：商品・金額・販売数・廃棄数を確認",((D24*E24-B24*(E24+F24))/(D24*E24))-G24))</f>
        <v/>
      </c>
    </row>
    <row r="25">
      <c r="A25" s="4"/>
      <c r="B25" s="9"/>
      <c r="C25" s="9"/>
      <c r="D25" s="9"/>
      <c r="E25" s="10"/>
      <c r="F25" s="10"/>
      <c r="G25" t="str" s="11">
        <f>IF(COUNTA(A25:F25)=0,"",IF(OR(A25="",COUNT(B25:F25)&lt;&gt;5,B25&lt;0,C25&lt;=0,D25&lt;=0,E25&lt;=0,F25&lt;0,INT(E25)&lt;&gt;E25,INT(F25)&lt;&gt;F25),"入力エラー：商品・金額・販売数・廃棄数を確認",(C25-B25)/C25))</f>
        <v/>
      </c>
      <c r="H25" t="str" s="11">
        <f>IF(COUNTA(A25:F25)=0,"",IF(OR(A25="",COUNT(B25:F25)&lt;&gt;5,B25&lt;0,C25&lt;=0,D25&lt;=0,E25&lt;=0,F25&lt;0,INT(E25)&lt;&gt;E25,INT(F25)&lt;&gt;F25),"入力エラー：商品・金額・販売数・廃棄数を確認",B25*(E25+F25)/(D25*E25)))</f>
        <v/>
      </c>
      <c r="I25" t="str" s="12">
        <f>IF(COUNTA(A25:F25)=0,"",IF(OR(A25="",COUNT(B25:F25)&lt;&gt;5,B25&lt;0,C25&lt;=0,D25&lt;=0,E25&lt;=0,F25&lt;0,INT(E25)&lt;&gt;E25,INT(F25)&lt;&gt;F25),"入力エラー：商品・金額・販売数・廃棄数を確認",D25*E25-B25*(E25+F25)))</f>
        <v/>
      </c>
      <c r="J25" t="str" s="12">
        <f>IF(COUNTA(A25:F25)=0,"",IF(OR(A25="",COUNT(B25:F25)&lt;&gt;5,B25&lt;0,C25&lt;=0,D25&lt;=0,E25&lt;=0,F25&lt;0,INT(E25)&lt;&gt;E25,INT(F25)&lt;&gt;F25),"入力エラー：商品・金額・販売数・廃棄数を確認",IF(OR(NOT(ISNUMBER($B$3)),$B$3&lt;=0,$B$3&gt;=1),"入力エラー：目標率は0%超100%未満",B25/(1-$B$3))))</f>
        <v/>
      </c>
      <c r="K25" t="str" s="11">
        <f>IF(COUNTA(A25:F25)=0,"",IF(OR(A25="",COUNT(B25:F25)&lt;&gt;5,B25&lt;0,C25&lt;=0,D25&lt;=0,E25&lt;=0,F25&lt;0,INT(E25)&lt;&gt;E25,INT(F25)&lt;&gt;F25),"入力エラー：商品・金額・販売数・廃棄数を確認",((D25*E25-B25*(E25+F25))/(D25*E25))-G25))</f>
        <v/>
      </c>
    </row>
    <row r="26">
      <c r="A26" s="4"/>
      <c r="B26" s="9"/>
      <c r="C26" s="9"/>
      <c r="D26" s="9"/>
      <c r="E26" s="10"/>
      <c r="F26" s="10"/>
      <c r="G26" t="str" s="11">
        <f>IF(COUNTA(A26:F26)=0,"",IF(OR(A26="",COUNT(B26:F26)&lt;&gt;5,B26&lt;0,C26&lt;=0,D26&lt;=0,E26&lt;=0,F26&lt;0,INT(E26)&lt;&gt;E26,INT(F26)&lt;&gt;F26),"入力エラー：商品・金額・販売数・廃棄数を確認",(C26-B26)/C26))</f>
        <v/>
      </c>
      <c r="H26" t="str" s="11">
        <f>IF(COUNTA(A26:F26)=0,"",IF(OR(A26="",COUNT(B26:F26)&lt;&gt;5,B26&lt;0,C26&lt;=0,D26&lt;=0,E26&lt;=0,F26&lt;0,INT(E26)&lt;&gt;E26,INT(F26)&lt;&gt;F26),"入力エラー：商品・金額・販売数・廃棄数を確認",B26*(E26+F26)/(D26*E26)))</f>
        <v/>
      </c>
      <c r="I26" t="str" s="12">
        <f>IF(COUNTA(A26:F26)=0,"",IF(OR(A26="",COUNT(B26:F26)&lt;&gt;5,B26&lt;0,C26&lt;=0,D26&lt;=0,E26&lt;=0,F26&lt;0,INT(E26)&lt;&gt;E26,INT(F26)&lt;&gt;F26),"入力エラー：商品・金額・販売数・廃棄数を確認",D26*E26-B26*(E26+F26)))</f>
        <v/>
      </c>
      <c r="J26" t="str" s="12">
        <f>IF(COUNTA(A26:F26)=0,"",IF(OR(A26="",COUNT(B26:F26)&lt;&gt;5,B26&lt;0,C26&lt;=0,D26&lt;=0,E26&lt;=0,F26&lt;0,INT(E26)&lt;&gt;E26,INT(F26)&lt;&gt;F26),"入力エラー：商品・金額・販売数・廃棄数を確認",IF(OR(NOT(ISNUMBER($B$3)),$B$3&lt;=0,$B$3&gt;=1),"入力エラー：目標率は0%超100%未満",B26/(1-$B$3))))</f>
        <v/>
      </c>
      <c r="K26" t="str" s="11">
        <f>IF(COUNTA(A26:F26)=0,"",IF(OR(A26="",COUNT(B26:F26)&lt;&gt;5,B26&lt;0,C26&lt;=0,D26&lt;=0,E26&lt;=0,F26&lt;0,INT(E26)&lt;&gt;E26,INT(F26)&lt;&gt;F26),"入力エラー：商品・金額・販売数・廃棄数を確認",((D26*E26-B26*(E26+F26))/(D26*E26))-G26))</f>
        <v/>
      </c>
    </row>
    <row r="27">
      <c r="A27" s="4"/>
      <c r="B27" s="9"/>
      <c r="C27" s="9"/>
      <c r="D27" s="9"/>
      <c r="E27" s="10"/>
      <c r="F27" s="10"/>
      <c r="G27" t="str" s="11">
        <f>IF(COUNTA(A27:F27)=0,"",IF(OR(A27="",COUNT(B27:F27)&lt;&gt;5,B27&lt;0,C27&lt;=0,D27&lt;=0,E27&lt;=0,F27&lt;0,INT(E27)&lt;&gt;E27,INT(F27)&lt;&gt;F27),"入力エラー：商品・金額・販売数・廃棄数を確認",(C27-B27)/C27))</f>
        <v/>
      </c>
      <c r="H27" t="str" s="11">
        <f>IF(COUNTA(A27:F27)=0,"",IF(OR(A27="",COUNT(B27:F27)&lt;&gt;5,B27&lt;0,C27&lt;=0,D27&lt;=0,E27&lt;=0,F27&lt;0,INT(E27)&lt;&gt;E27,INT(F27)&lt;&gt;F27),"入力エラー：商品・金額・販売数・廃棄数を確認",B27*(E27+F27)/(D27*E27)))</f>
        <v/>
      </c>
      <c r="I27" t="str" s="12">
        <f>IF(COUNTA(A27:F27)=0,"",IF(OR(A27="",COUNT(B27:F27)&lt;&gt;5,B27&lt;0,C27&lt;=0,D27&lt;=0,E27&lt;=0,F27&lt;0,INT(E27)&lt;&gt;E27,INT(F27)&lt;&gt;F27),"入力エラー：商品・金額・販売数・廃棄数を確認",D27*E27-B27*(E27+F27)))</f>
        <v/>
      </c>
      <c r="J27" t="str" s="12">
        <f>IF(COUNTA(A27:F27)=0,"",IF(OR(A27="",COUNT(B27:F27)&lt;&gt;5,B27&lt;0,C27&lt;=0,D27&lt;=0,E27&lt;=0,F27&lt;0,INT(E27)&lt;&gt;E27,INT(F27)&lt;&gt;F27),"入力エラー：商品・金額・販売数・廃棄数を確認",IF(OR(NOT(ISNUMBER($B$3)),$B$3&lt;=0,$B$3&gt;=1),"入力エラー：目標率は0%超100%未満",B27/(1-$B$3))))</f>
        <v/>
      </c>
      <c r="K27" t="str" s="11">
        <f>IF(COUNTA(A27:F27)=0,"",IF(OR(A27="",COUNT(B27:F27)&lt;&gt;5,B27&lt;0,C27&lt;=0,D27&lt;=0,E27&lt;=0,F27&lt;0,INT(E27)&lt;&gt;E27,INT(F27)&lt;&gt;F27),"入力エラー：商品・金額・販売数・廃棄数を確認",((D27*E27-B27*(E27+F27))/(D27*E27))-G27))</f>
        <v/>
      </c>
    </row>
    <row r="28">
      <c r="A28" s="4"/>
      <c r="B28" s="9"/>
      <c r="C28" s="9"/>
      <c r="D28" s="9"/>
      <c r="E28" s="10"/>
      <c r="F28" s="10"/>
      <c r="G28" t="str" s="11">
        <f>IF(COUNTA(A28:F28)=0,"",IF(OR(A28="",COUNT(B28:F28)&lt;&gt;5,B28&lt;0,C28&lt;=0,D28&lt;=0,E28&lt;=0,F28&lt;0,INT(E28)&lt;&gt;E28,INT(F28)&lt;&gt;F28),"入力エラー：商品・金額・販売数・廃棄数を確認",(C28-B28)/C28))</f>
        <v/>
      </c>
      <c r="H28" t="str" s="11">
        <f>IF(COUNTA(A28:F28)=0,"",IF(OR(A28="",COUNT(B28:F28)&lt;&gt;5,B28&lt;0,C28&lt;=0,D28&lt;=0,E28&lt;=0,F28&lt;0,INT(E28)&lt;&gt;E28,INT(F28)&lt;&gt;F28),"入力エラー：商品・金額・販売数・廃棄数を確認",B28*(E28+F28)/(D28*E28)))</f>
        <v/>
      </c>
      <c r="I28" t="str" s="12">
        <f>IF(COUNTA(A28:F28)=0,"",IF(OR(A28="",COUNT(B28:F28)&lt;&gt;5,B28&lt;0,C28&lt;=0,D28&lt;=0,E28&lt;=0,F28&lt;0,INT(E28)&lt;&gt;E28,INT(F28)&lt;&gt;F28),"入力エラー：商品・金額・販売数・廃棄数を確認",D28*E28-B28*(E28+F28)))</f>
        <v/>
      </c>
      <c r="J28" t="str" s="12">
        <f>IF(COUNTA(A28:F28)=0,"",IF(OR(A28="",COUNT(B28:F28)&lt;&gt;5,B28&lt;0,C28&lt;=0,D28&lt;=0,E28&lt;=0,F28&lt;0,INT(E28)&lt;&gt;E28,INT(F28)&lt;&gt;F28),"入力エラー：商品・金額・販売数・廃棄数を確認",IF(OR(NOT(ISNUMBER($B$3)),$B$3&lt;=0,$B$3&gt;=1),"入力エラー：目標率は0%超100%未満",B28/(1-$B$3))))</f>
        <v/>
      </c>
      <c r="K28" t="str" s="11">
        <f>IF(COUNTA(A28:F28)=0,"",IF(OR(A28="",COUNT(B28:F28)&lt;&gt;5,B28&lt;0,C28&lt;=0,D28&lt;=0,E28&lt;=0,F28&lt;0,INT(E28)&lt;&gt;E28,INT(F28)&lt;&gt;F28),"入力エラー：商品・金額・販売数・廃棄数を確認",((D28*E28-B28*(E28+F28))/(D28*E28))-G28))</f>
        <v/>
      </c>
    </row>
    <row r="29">
      <c r="A29" s="4"/>
      <c r="B29" s="9"/>
      <c r="C29" s="9"/>
      <c r="D29" s="9"/>
      <c r="E29" s="10"/>
      <c r="F29" s="10"/>
      <c r="G29" t="str" s="11">
        <f>IF(COUNTA(A29:F29)=0,"",IF(OR(A29="",COUNT(B29:F29)&lt;&gt;5,B29&lt;0,C29&lt;=0,D29&lt;=0,E29&lt;=0,F29&lt;0,INT(E29)&lt;&gt;E29,INT(F29)&lt;&gt;F29),"入力エラー：商品・金額・販売数・廃棄数を確認",(C29-B29)/C29))</f>
        <v/>
      </c>
      <c r="H29" t="str" s="11">
        <f>IF(COUNTA(A29:F29)=0,"",IF(OR(A29="",COUNT(B29:F29)&lt;&gt;5,B29&lt;0,C29&lt;=0,D29&lt;=0,E29&lt;=0,F29&lt;0,INT(E29)&lt;&gt;E29,INT(F29)&lt;&gt;F29),"入力エラー：商品・金額・販売数・廃棄数を確認",B29*(E29+F29)/(D29*E29)))</f>
        <v/>
      </c>
      <c r="I29" t="str" s="12">
        <f>IF(COUNTA(A29:F29)=0,"",IF(OR(A29="",COUNT(B29:F29)&lt;&gt;5,B29&lt;0,C29&lt;=0,D29&lt;=0,E29&lt;=0,F29&lt;0,INT(E29)&lt;&gt;E29,INT(F29)&lt;&gt;F29),"入力エラー：商品・金額・販売数・廃棄数を確認",D29*E29-B29*(E29+F29)))</f>
        <v/>
      </c>
      <c r="J29" t="str" s="12">
        <f>IF(COUNTA(A29:F29)=0,"",IF(OR(A29="",COUNT(B29:F29)&lt;&gt;5,B29&lt;0,C29&lt;=0,D29&lt;=0,E29&lt;=0,F29&lt;0,INT(E29)&lt;&gt;E29,INT(F29)&lt;&gt;F29),"入力エラー：商品・金額・販売数・廃棄数を確認",IF(OR(NOT(ISNUMBER($B$3)),$B$3&lt;=0,$B$3&gt;=1),"入力エラー：目標率は0%超100%未満",B29/(1-$B$3))))</f>
        <v/>
      </c>
      <c r="K29" t="str" s="11">
        <f>IF(COUNTA(A29:F29)=0,"",IF(OR(A29="",COUNT(B29:F29)&lt;&gt;5,B29&lt;0,C29&lt;=0,D29&lt;=0,E29&lt;=0,F29&lt;0,INT(E29)&lt;&gt;E29,INT(F29)&lt;&gt;F29),"入力エラー：商品・金額・販売数・廃棄数を確認",((D29*E29-B29*(E29+F29))/(D29*E29))-G29))</f>
        <v/>
      </c>
    </row>
    <row r="30">
      <c r="A30" s="4"/>
      <c r="B30" s="9"/>
      <c r="C30" s="9"/>
      <c r="D30" s="9"/>
      <c r="E30" s="10"/>
      <c r="F30" s="10"/>
      <c r="G30" t="str" s="11">
        <f>IF(COUNTA(A30:F30)=0,"",IF(OR(A30="",COUNT(B30:F30)&lt;&gt;5,B30&lt;0,C30&lt;=0,D30&lt;=0,E30&lt;=0,F30&lt;0,INT(E30)&lt;&gt;E30,INT(F30)&lt;&gt;F30),"入力エラー：商品・金額・販売数・廃棄数を確認",(C30-B30)/C30))</f>
        <v/>
      </c>
      <c r="H30" t="str" s="11">
        <f>IF(COUNTA(A30:F30)=0,"",IF(OR(A30="",COUNT(B30:F30)&lt;&gt;5,B30&lt;0,C30&lt;=0,D30&lt;=0,E30&lt;=0,F30&lt;0,INT(E30)&lt;&gt;E30,INT(F30)&lt;&gt;F30),"入力エラー：商品・金額・販売数・廃棄数を確認",B30*(E30+F30)/(D30*E30)))</f>
        <v/>
      </c>
      <c r="I30" t="str" s="12">
        <f>IF(COUNTA(A30:F30)=0,"",IF(OR(A30="",COUNT(B30:F30)&lt;&gt;5,B30&lt;0,C30&lt;=0,D30&lt;=0,E30&lt;=0,F30&lt;0,INT(E30)&lt;&gt;E30,INT(F30)&lt;&gt;F30),"入力エラー：商品・金額・販売数・廃棄数を確認",D30*E30-B30*(E30+F30)))</f>
        <v/>
      </c>
      <c r="J30" t="str" s="12">
        <f>IF(COUNTA(A30:F30)=0,"",IF(OR(A30="",COUNT(B30:F30)&lt;&gt;5,B30&lt;0,C30&lt;=0,D30&lt;=0,E30&lt;=0,F30&lt;0,INT(E30)&lt;&gt;E30,INT(F30)&lt;&gt;F30),"入力エラー：商品・金額・販売数・廃棄数を確認",IF(OR(NOT(ISNUMBER($B$3)),$B$3&lt;=0,$B$3&gt;=1),"入力エラー：目標率は0%超100%未満",B30/(1-$B$3))))</f>
        <v/>
      </c>
      <c r="K30" t="str" s="11">
        <f>IF(COUNTA(A30:F30)=0,"",IF(OR(A30="",COUNT(B30:F30)&lt;&gt;5,B30&lt;0,C30&lt;=0,D30&lt;=0,E30&lt;=0,F30&lt;0,INT(E30)&lt;&gt;E30,INT(F30)&lt;&gt;F30),"入力エラー：商品・金額・販売数・廃棄数を確認",((D30*E30-B30*(E30+F30))/(D30*E30))-G30))</f>
        <v/>
      </c>
    </row>
    <row r="31">
      <c r="A31" s="4"/>
      <c r="B31" s="9"/>
      <c r="C31" s="9"/>
      <c r="D31" s="9"/>
      <c r="E31" s="10"/>
      <c r="F31" s="10"/>
      <c r="G31" t="str" s="11">
        <f>IF(COUNTA(A31:F31)=0,"",IF(OR(A31="",COUNT(B31:F31)&lt;&gt;5,B31&lt;0,C31&lt;=0,D31&lt;=0,E31&lt;=0,F31&lt;0,INT(E31)&lt;&gt;E31,INT(F31)&lt;&gt;F31),"入力エラー：商品・金額・販売数・廃棄数を確認",(C31-B31)/C31))</f>
        <v/>
      </c>
      <c r="H31" t="str" s="11">
        <f>IF(COUNTA(A31:F31)=0,"",IF(OR(A31="",COUNT(B31:F31)&lt;&gt;5,B31&lt;0,C31&lt;=0,D31&lt;=0,E31&lt;=0,F31&lt;0,INT(E31)&lt;&gt;E31,INT(F31)&lt;&gt;F31),"入力エラー：商品・金額・販売数・廃棄数を確認",B31*(E31+F31)/(D31*E31)))</f>
        <v/>
      </c>
      <c r="I31" t="str" s="12">
        <f>IF(COUNTA(A31:F31)=0,"",IF(OR(A31="",COUNT(B31:F31)&lt;&gt;5,B31&lt;0,C31&lt;=0,D31&lt;=0,E31&lt;=0,F31&lt;0,INT(E31)&lt;&gt;E31,INT(F31)&lt;&gt;F31),"入力エラー：商品・金額・販売数・廃棄数を確認",D31*E31-B31*(E31+F31)))</f>
        <v/>
      </c>
      <c r="J31" t="str" s="12">
        <f>IF(COUNTA(A31:F31)=0,"",IF(OR(A31="",COUNT(B31:F31)&lt;&gt;5,B31&lt;0,C31&lt;=0,D31&lt;=0,E31&lt;=0,F31&lt;0,INT(E31)&lt;&gt;E31,INT(F31)&lt;&gt;F31),"入力エラー：商品・金額・販売数・廃棄数を確認",IF(OR(NOT(ISNUMBER($B$3)),$B$3&lt;=0,$B$3&gt;=1),"入力エラー：目標率は0%超100%未満",B31/(1-$B$3))))</f>
        <v/>
      </c>
      <c r="K31" t="str" s="11">
        <f>IF(COUNTA(A31:F31)=0,"",IF(OR(A31="",COUNT(B31:F31)&lt;&gt;5,B31&lt;0,C31&lt;=0,D31&lt;=0,E31&lt;=0,F31&lt;0,INT(E31)&lt;&gt;E31,INT(F31)&lt;&gt;F31),"入力エラー：商品・金額・販売数・廃棄数を確認",((D31*E31-B31*(E31+F31))/(D31*E31))-G31))</f>
        <v/>
      </c>
    </row>
    <row r="32">
      <c r="A32" s="4"/>
      <c r="B32" s="9"/>
      <c r="C32" s="9"/>
      <c r="D32" s="9"/>
      <c r="E32" s="10"/>
      <c r="F32" s="10"/>
      <c r="G32" t="str" s="11">
        <f>IF(COUNTA(A32:F32)=0,"",IF(OR(A32="",COUNT(B32:F32)&lt;&gt;5,B32&lt;0,C32&lt;=0,D32&lt;=0,E32&lt;=0,F32&lt;0,INT(E32)&lt;&gt;E32,INT(F32)&lt;&gt;F32),"入力エラー：商品・金額・販売数・廃棄数を確認",(C32-B32)/C32))</f>
        <v/>
      </c>
      <c r="H32" t="str" s="11">
        <f>IF(COUNTA(A32:F32)=0,"",IF(OR(A32="",COUNT(B32:F32)&lt;&gt;5,B32&lt;0,C32&lt;=0,D32&lt;=0,E32&lt;=0,F32&lt;0,INT(E32)&lt;&gt;E32,INT(F32)&lt;&gt;F32),"入力エラー：商品・金額・販売数・廃棄数を確認",B32*(E32+F32)/(D32*E32)))</f>
        <v/>
      </c>
      <c r="I32" t="str" s="12">
        <f>IF(COUNTA(A32:F32)=0,"",IF(OR(A32="",COUNT(B32:F32)&lt;&gt;5,B32&lt;0,C32&lt;=0,D32&lt;=0,E32&lt;=0,F32&lt;0,INT(E32)&lt;&gt;E32,INT(F32)&lt;&gt;F32),"入力エラー：商品・金額・販売数・廃棄数を確認",D32*E32-B32*(E32+F32)))</f>
        <v/>
      </c>
      <c r="J32" t="str" s="12">
        <f>IF(COUNTA(A32:F32)=0,"",IF(OR(A32="",COUNT(B32:F32)&lt;&gt;5,B32&lt;0,C32&lt;=0,D32&lt;=0,E32&lt;=0,F32&lt;0,INT(E32)&lt;&gt;E32,INT(F32)&lt;&gt;F32),"入力エラー：商品・金額・販売数・廃棄数を確認",IF(OR(NOT(ISNUMBER($B$3)),$B$3&lt;=0,$B$3&gt;=1),"入力エラー：目標率は0%超100%未満",B32/(1-$B$3))))</f>
        <v/>
      </c>
      <c r="K32" t="str" s="11">
        <f>IF(COUNTA(A32:F32)=0,"",IF(OR(A32="",COUNT(B32:F32)&lt;&gt;5,B32&lt;0,C32&lt;=0,D32&lt;=0,E32&lt;=0,F32&lt;0,INT(E32)&lt;&gt;E32,INT(F32)&lt;&gt;F32),"入力エラー：商品・金額・販売数・廃棄数を確認",((D32*E32-B32*(E32+F32))/(D32*E32))-G32))</f>
        <v/>
      </c>
    </row>
    <row r="33">
      <c r="A33" s="4"/>
      <c r="B33" s="9"/>
      <c r="C33" s="9"/>
      <c r="D33" s="9"/>
      <c r="E33" s="10"/>
      <c r="F33" s="10"/>
      <c r="G33" t="str" s="11">
        <f>IF(COUNTA(A33:F33)=0,"",IF(OR(A33="",COUNT(B33:F33)&lt;&gt;5,B33&lt;0,C33&lt;=0,D33&lt;=0,E33&lt;=0,F33&lt;0,INT(E33)&lt;&gt;E33,INT(F33)&lt;&gt;F33),"入力エラー：商品・金額・販売数・廃棄数を確認",(C33-B33)/C33))</f>
        <v/>
      </c>
      <c r="H33" t="str" s="11">
        <f>IF(COUNTA(A33:F33)=0,"",IF(OR(A33="",COUNT(B33:F33)&lt;&gt;5,B33&lt;0,C33&lt;=0,D33&lt;=0,E33&lt;=0,F33&lt;0,INT(E33)&lt;&gt;E33,INT(F33)&lt;&gt;F33),"入力エラー：商品・金額・販売数・廃棄数を確認",B33*(E33+F33)/(D33*E33)))</f>
        <v/>
      </c>
      <c r="I33" t="str" s="12">
        <f>IF(COUNTA(A33:F33)=0,"",IF(OR(A33="",COUNT(B33:F33)&lt;&gt;5,B33&lt;0,C33&lt;=0,D33&lt;=0,E33&lt;=0,F33&lt;0,INT(E33)&lt;&gt;E33,INT(F33)&lt;&gt;F33),"入力エラー：商品・金額・販売数・廃棄数を確認",D33*E33-B33*(E33+F33)))</f>
        <v/>
      </c>
      <c r="J33" t="str" s="12">
        <f>IF(COUNTA(A33:F33)=0,"",IF(OR(A33="",COUNT(B33:F33)&lt;&gt;5,B33&lt;0,C33&lt;=0,D33&lt;=0,E33&lt;=0,F33&lt;0,INT(E33)&lt;&gt;E33,INT(F33)&lt;&gt;F33),"入力エラー：商品・金額・販売数・廃棄数を確認",IF(OR(NOT(ISNUMBER($B$3)),$B$3&lt;=0,$B$3&gt;=1),"入力エラー：目標率は0%超100%未満",B33/(1-$B$3))))</f>
        <v/>
      </c>
      <c r="K33" t="str" s="11">
        <f>IF(COUNTA(A33:F33)=0,"",IF(OR(A33="",COUNT(B33:F33)&lt;&gt;5,B33&lt;0,C33&lt;=0,D33&lt;=0,E33&lt;=0,F33&lt;0,INT(E33)&lt;&gt;E33,INT(F33)&lt;&gt;F33),"入力エラー：商品・金額・販売数・廃棄数を確認",((D33*E33-B33*(E33+F33))/(D33*E33))-G33))</f>
        <v/>
      </c>
    </row>
    <row r="34">
      <c r="A34" s="4"/>
      <c r="B34" s="9"/>
      <c r="C34" s="9"/>
      <c r="D34" s="9"/>
      <c r="E34" s="10"/>
      <c r="F34" s="10"/>
      <c r="G34" t="str" s="11">
        <f>IF(COUNTA(A34:F34)=0,"",IF(OR(A34="",COUNT(B34:F34)&lt;&gt;5,B34&lt;0,C34&lt;=0,D34&lt;=0,E34&lt;=0,F34&lt;0,INT(E34)&lt;&gt;E34,INT(F34)&lt;&gt;F34),"入力エラー：商品・金額・販売数・廃棄数を確認",(C34-B34)/C34))</f>
        <v/>
      </c>
      <c r="H34" t="str" s="11">
        <f>IF(COUNTA(A34:F34)=0,"",IF(OR(A34="",COUNT(B34:F34)&lt;&gt;5,B34&lt;0,C34&lt;=0,D34&lt;=0,E34&lt;=0,F34&lt;0,INT(E34)&lt;&gt;E34,INT(F34)&lt;&gt;F34),"入力エラー：商品・金額・販売数・廃棄数を確認",B34*(E34+F34)/(D34*E34)))</f>
        <v/>
      </c>
      <c r="I34" t="str" s="12">
        <f>IF(COUNTA(A34:F34)=0,"",IF(OR(A34="",COUNT(B34:F34)&lt;&gt;5,B34&lt;0,C34&lt;=0,D34&lt;=0,E34&lt;=0,F34&lt;0,INT(E34)&lt;&gt;E34,INT(F34)&lt;&gt;F34),"入力エラー：商品・金額・販売数・廃棄数を確認",D34*E34-B34*(E34+F34)))</f>
        <v/>
      </c>
      <c r="J34" t="str" s="12">
        <f>IF(COUNTA(A34:F34)=0,"",IF(OR(A34="",COUNT(B34:F34)&lt;&gt;5,B34&lt;0,C34&lt;=0,D34&lt;=0,E34&lt;=0,F34&lt;0,INT(E34)&lt;&gt;E34,INT(F34)&lt;&gt;F34),"入力エラー：商品・金額・販売数・廃棄数を確認",IF(OR(NOT(ISNUMBER($B$3)),$B$3&lt;=0,$B$3&gt;=1),"入力エラー：目標率は0%超100%未満",B34/(1-$B$3))))</f>
        <v/>
      </c>
      <c r="K34" t="str" s="11">
        <f>IF(COUNTA(A34:F34)=0,"",IF(OR(A34="",COUNT(B34:F34)&lt;&gt;5,B34&lt;0,C34&lt;=0,D34&lt;=0,E34&lt;=0,F34&lt;0,INT(E34)&lt;&gt;E34,INT(F34)&lt;&gt;F34),"入力エラー：商品・金額・販売数・廃棄数を確認",((D34*E34-B34*(E34+F34))/(D34*E34))-G34))</f>
        <v/>
      </c>
    </row>
    <row r="35">
      <c r="A35" s="4"/>
      <c r="B35" s="9"/>
      <c r="C35" s="9"/>
      <c r="D35" s="9"/>
      <c r="E35" s="10"/>
      <c r="F35" s="10"/>
      <c r="G35" t="str" s="11">
        <f>IF(COUNTA(A35:F35)=0,"",IF(OR(A35="",COUNT(B35:F35)&lt;&gt;5,B35&lt;0,C35&lt;=0,D35&lt;=0,E35&lt;=0,F35&lt;0,INT(E35)&lt;&gt;E35,INT(F35)&lt;&gt;F35),"入力エラー：商品・金額・販売数・廃棄数を確認",(C35-B35)/C35))</f>
        <v/>
      </c>
      <c r="H35" t="str" s="11">
        <f>IF(COUNTA(A35:F35)=0,"",IF(OR(A35="",COUNT(B35:F35)&lt;&gt;5,B35&lt;0,C35&lt;=0,D35&lt;=0,E35&lt;=0,F35&lt;0,INT(E35)&lt;&gt;E35,INT(F35)&lt;&gt;F35),"入力エラー：商品・金額・販売数・廃棄数を確認",B35*(E35+F35)/(D35*E35)))</f>
        <v/>
      </c>
      <c r="I35" t="str" s="12">
        <f>IF(COUNTA(A35:F35)=0,"",IF(OR(A35="",COUNT(B35:F35)&lt;&gt;5,B35&lt;0,C35&lt;=0,D35&lt;=0,E35&lt;=0,F35&lt;0,INT(E35)&lt;&gt;E35,INT(F35)&lt;&gt;F35),"入力エラー：商品・金額・販売数・廃棄数を確認",D35*E35-B35*(E35+F35)))</f>
        <v/>
      </c>
      <c r="J35" t="str" s="12">
        <f>IF(COUNTA(A35:F35)=0,"",IF(OR(A35="",COUNT(B35:F35)&lt;&gt;5,B35&lt;0,C35&lt;=0,D35&lt;=0,E35&lt;=0,F35&lt;0,INT(E35)&lt;&gt;E35,INT(F35)&lt;&gt;F35),"入力エラー：商品・金額・販売数・廃棄数を確認",IF(OR(NOT(ISNUMBER($B$3)),$B$3&lt;=0,$B$3&gt;=1),"入力エラー：目標率は0%超100%未満",B35/(1-$B$3))))</f>
        <v/>
      </c>
      <c r="K35" t="str" s="11">
        <f>IF(COUNTA(A35:F35)=0,"",IF(OR(A35="",COUNT(B35:F35)&lt;&gt;5,B35&lt;0,C35&lt;=0,D35&lt;=0,E35&lt;=0,F35&lt;0,INT(E35)&lt;&gt;E35,INT(F35)&lt;&gt;F35),"入力エラー：商品・金額・販売数・廃棄数を確認",((D35*E35-B35*(E35+F35))/(D35*E35))-G35))</f>
        <v/>
      </c>
    </row>
    <row r="36">
      <c r="A36" s="4"/>
      <c r="B36" s="9"/>
      <c r="C36" s="9"/>
      <c r="D36" s="9"/>
      <c r="E36" s="10"/>
      <c r="F36" s="10"/>
      <c r="G36" t="str" s="11">
        <f>IF(COUNTA(A36:F36)=0,"",IF(OR(A36="",COUNT(B36:F36)&lt;&gt;5,B36&lt;0,C36&lt;=0,D36&lt;=0,E36&lt;=0,F36&lt;0,INT(E36)&lt;&gt;E36,INT(F36)&lt;&gt;F36),"入力エラー：商品・金額・販売数・廃棄数を確認",(C36-B36)/C36))</f>
        <v/>
      </c>
      <c r="H36" t="str" s="11">
        <f>IF(COUNTA(A36:F36)=0,"",IF(OR(A36="",COUNT(B36:F36)&lt;&gt;5,B36&lt;0,C36&lt;=0,D36&lt;=0,E36&lt;=0,F36&lt;0,INT(E36)&lt;&gt;E36,INT(F36)&lt;&gt;F36),"入力エラー：商品・金額・販売数・廃棄数を確認",B36*(E36+F36)/(D36*E36)))</f>
        <v/>
      </c>
      <c r="I36" t="str" s="12">
        <f>IF(COUNTA(A36:F36)=0,"",IF(OR(A36="",COUNT(B36:F36)&lt;&gt;5,B36&lt;0,C36&lt;=0,D36&lt;=0,E36&lt;=0,F36&lt;0,INT(E36)&lt;&gt;E36,INT(F36)&lt;&gt;F36),"入力エラー：商品・金額・販売数・廃棄数を確認",D36*E36-B36*(E36+F36)))</f>
        <v/>
      </c>
      <c r="J36" t="str" s="12">
        <f>IF(COUNTA(A36:F36)=0,"",IF(OR(A36="",COUNT(B36:F36)&lt;&gt;5,B36&lt;0,C36&lt;=0,D36&lt;=0,E36&lt;=0,F36&lt;0,INT(E36)&lt;&gt;E36,INT(F36)&lt;&gt;F36),"入力エラー：商品・金額・販売数・廃棄数を確認",IF(OR(NOT(ISNUMBER($B$3)),$B$3&lt;=0,$B$3&gt;=1),"入力エラー：目標率は0%超100%未満",B36/(1-$B$3))))</f>
        <v/>
      </c>
      <c r="K36" t="str" s="11">
        <f>IF(COUNTA(A36:F36)=0,"",IF(OR(A36="",COUNT(B36:F36)&lt;&gt;5,B36&lt;0,C36&lt;=0,D36&lt;=0,E36&lt;=0,F36&lt;0,INT(E36)&lt;&gt;E36,INT(F36)&lt;&gt;F36),"入力エラー：商品・金額・販売数・廃棄数を確認",((D36*E36-B36*(E36+F36))/(D36*E36))-G36))</f>
        <v/>
      </c>
    </row>
    <row r="38">
      <c r="A38" t="inlineStr" s="6">
        <is>
          <t xml:space="preserve">合計 / 加重</t>
        </is>
      </c>
      <c r="G38" s="15">
        <f>IF(OR(COUNTA(A7:F36)=0,COUNTIF(G7:G36,"入力エラー*")&gt;0),"入力エラー：商品行を確認",SUMPRODUCT((C7:C36-B7:B36),E7:E36)/SUMPRODUCT(C7:C36,E7:E36))</f>
        <v>0.5992481203007519</v>
      </c>
      <c r="H38" s="15">
        <f>IF(OR(COUNTA(A7:F36)=0,COUNTIF(G7:G36,"入力エラー*")&gt;0),"入力エラー：商品行を確認",SUMPRODUCT(B7:B36,E7:E36+F7:F36)/SUMPRODUCT(D7:D36,E7:E36))</f>
        <v>0.4553854276663147</v>
      </c>
      <c r="I38" s="14">
        <f>IF(OR(COUNTA(A7:F36)=0,COUNTIF(G7:G36,"入力エラー*")&gt;0),"入力エラー：商品行を確認",SUM(I7:I36))</f>
        <v>123780</v>
      </c>
      <c r="K38" s="15">
        <f>IF(OR(NOT(ISNUMBER(G38)),NOT(ISNUMBER(H38))),"入力エラー：加重値を確認",(1-H38)-G38)</f>
        <v>-0.054633547967066654</v>
      </c>
    </row>
    <row r="40" ht="30" customHeight="1">
      <c r="A40" t="inlineStr" s="7">
        <is>
          <t xml:space="preserve">実際食材粗利額＝実際税抜単価×販売数−原価×（販売数＋廃棄数）。人件費、家賃、光熱費、決済手数料等を含まないため営業利益ではありません。</t>
        </is>
      </c>
    </row>
  </sheetData>
  <autoFilter ref="A6:K36"/>
  <mergeCells count="4">
    <mergeCell ref="A1:K1"/>
    <mergeCell ref="A2:K2"/>
    <mergeCell ref="C3:K3"/>
    <mergeCell ref="A40:K40"/>
  </mergeCells>
  <printOptions horizontalCentered="1"/>
  <pageMargins left="0.35" right="0.35" top="0.5" bottom="0.5" header="0.2" footer="0.2"/>
  <pageSetup paperSize="9" fitToWidth="1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 showGridLines="0"/>
  </sheetViews>
  <sheetFormatPr defaultRowHeight="18"/>
  <cols>
    <col min="1" max="1" width="24" customWidth="1"/>
    <col min="2" max="2" width="18" customWidth="1"/>
    <col min="3" max="3" width="25" customWidth="1"/>
    <col min="4" max="4" width="23" customWidth="1"/>
    <col min="5" max="5" width="12" customWidth="1"/>
    <col min="6" max="6" width="12" customWidth="1"/>
  </cols>
  <sheetData>
    <row r="1" ht="28" customHeight="1">
      <c r="A1" t="inlineStr" s="1">
        <is>
          <t xml:space="preserve">計画値入率と実績の差</t>
        </is>
      </c>
    </row>
    <row r="2" ht="30" customHeight="1">
      <c r="A2" t="inlineStr" s="7">
        <is>
          <t xml:space="preserve">値引き後の実際税抜単価と廃棄数を入れると、計画と実績の差が見えます。差は原因を断定せず、伝票・値引き・廃棄記録を確認する入口にします。</t>
        </is>
      </c>
    </row>
    <row r="4">
      <c r="A4" t="inlineStr" s="2">
        <is>
          <t xml:space="preserve">指標</t>
        </is>
      </c>
      <c r="B4" t="inlineStr" s="2">
        <is>
          <t xml:space="preserve">結果</t>
        </is>
      </c>
      <c r="C4" t="inlineStr" s="2">
        <is>
          <t xml:space="preserve">式 / 参照</t>
        </is>
      </c>
      <c r="D4" t="inlineStr" s="2">
        <is>
          <t xml:space="preserve">判断境界</t>
        </is>
      </c>
      <c r="E4" t="inlineStr" s="2">
        <is>
          <t xml:space="preserve">担当</t>
        </is>
      </c>
      <c r="F4" t="inlineStr" s="2">
        <is>
          <t xml:space="preserve">確認日</t>
        </is>
      </c>
    </row>
    <row r="5">
      <c r="A5" t="inlineStr" s="5">
        <is>
          <t xml:space="preserve">加重計画値入率</t>
        </is>
      </c>
      <c r="B5" s="15">
        <f>'商品別計算'!G38</f>
        <v>0.5992481203007519</v>
      </c>
      <c r="C5" t="inlineStr" s="7">
        <is>
          <t xml:space="preserve">'商品別計算'!G38</t>
        </is>
      </c>
      <c r="D5" t="inlineStr" s="5">
        <is>
          <t xml:space="preserve">計画売価と原価</t>
        </is>
      </c>
      <c r="E5" t="inlineStr" s="5">
        <is>
          <t xml:space="preserve">店長</t>
        </is>
      </c>
      <c r="F5" t="inlineStr" s="5">
        <is>
          <t xml:space="preserve">月次</t>
        </is>
      </c>
    </row>
    <row r="6">
      <c r="A6" t="inlineStr" s="5">
        <is>
          <t xml:space="preserve">加重実際食材原価率</t>
        </is>
      </c>
      <c r="B6" s="15">
        <f>'商品別計算'!H38</f>
        <v>0.4553854276663147</v>
      </c>
      <c r="C6" t="inlineStr" s="7">
        <is>
          <t xml:space="preserve">'商品別計算'!H38</t>
        </is>
      </c>
      <c r="D6" t="inlineStr" s="5">
        <is>
          <t xml:space="preserve">値引き・廃棄後</t>
        </is>
      </c>
      <c r="E6" t="inlineStr" s="5">
        <is>
          <t xml:space="preserve">経理</t>
        </is>
      </c>
      <c r="F6" t="inlineStr" s="5">
        <is>
          <t xml:space="preserve">月次</t>
        </is>
      </c>
    </row>
    <row r="7">
      <c r="A7" t="inlineStr" s="5">
        <is>
          <t xml:space="preserve">実際食材粗利額</t>
        </is>
      </c>
      <c r="B7" s="14">
        <f>'商品別計算'!I38</f>
        <v>123780</v>
      </c>
      <c r="C7" t="inlineStr" s="7">
        <is>
          <t xml:space="preserve">'商品別計算'!I38</t>
        </is>
      </c>
      <c r="D7" t="inlineStr" s="5">
        <is>
          <t xml:space="preserve">営業利益ではない</t>
        </is>
      </c>
      <c r="E7" t="inlineStr" s="5">
        <is>
          <t xml:space="preserve">店長</t>
        </is>
      </c>
      <c r="F7" t="inlineStr" s="5">
        <is>
          <t xml:space="preserve">月次</t>
        </is>
      </c>
    </row>
    <row r="8">
      <c r="A8" t="inlineStr" s="5">
        <is>
          <t xml:space="preserve">計画対実績差</t>
        </is>
      </c>
      <c r="B8" s="15">
        <f>'商品別計算'!K38</f>
        <v>-0.054633547967066654</v>
      </c>
      <c r="C8" t="inlineStr" s="7">
        <is>
          <t xml:space="preserve">'商品別計算'!K38</t>
        </is>
      </c>
      <c r="D8" t="inlineStr" s="5">
        <is>
          <t xml:space="preserve">ポイント差</t>
        </is>
      </c>
      <c r="E8" t="inlineStr" s="5">
        <is>
          <t xml:space="preserve">店長</t>
        </is>
      </c>
      <c r="F8" t="inlineStr" s="5">
        <is>
          <t xml:space="preserve">月次</t>
        </is>
      </c>
    </row>
    <row r="11" ht="30" customHeight="1">
      <c r="A11" t="inlineStr" s="7">
        <is>
          <t xml:space="preserve">差がマイナスなら、値引き、廃棄、実際単価、原価更新漏れを順に確認します。目標率そのものの妥当性は自店の人件費・固定費・販売数量と別に判断します。</t>
        </is>
      </c>
    </row>
  </sheetData>
  <mergeCells count="3">
    <mergeCell ref="A1:F1"/>
    <mergeCell ref="A2:F2"/>
    <mergeCell ref="A11:F11"/>
  </mergeCells>
  <printOptions horizontalCentered="1"/>
  <pageMargins left="0.35" right="0.35" top="0.5" bottom="0.5" header="0.2" footer="0.2"/>
  <pageSetup paperSize="9" fitToWidth="1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 showGridLines="0"/>
  </sheetViews>
  <sheetFormatPr defaultRowHeight="18"/>
  <cols>
    <col min="1" max="1" width="24" customWidth="1"/>
    <col min="2" max="2" width="44" customWidth="1"/>
    <col min="3" max="3" width="22" customWidth="1"/>
    <col min="4" max="4" width="35" customWidth="1"/>
  </cols>
  <sheetData>
    <row r="1" ht="28" customHeight="1">
      <c r="A1" t="inlineStr" s="1">
        <is>
          <t xml:space="preserve">計算方法と境界</t>
        </is>
      </c>
    </row>
    <row r="3">
      <c r="A3" t="inlineStr" s="2">
        <is>
          <t xml:space="preserve">項目</t>
        </is>
      </c>
      <c r="B3" t="inlineStr" s="2">
        <is>
          <t xml:space="preserve">式</t>
        </is>
      </c>
      <c r="C3" t="inlineStr" s="2">
        <is>
          <t xml:space="preserve">用途</t>
        </is>
      </c>
      <c r="D3" t="inlineStr" s="2">
        <is>
          <t xml:space="preserve">注意</t>
        </is>
      </c>
    </row>
    <row r="4">
      <c r="A4" t="inlineStr" s="5">
        <is>
          <t xml:space="preserve">計画値入率</t>
        </is>
      </c>
      <c r="B4" t="inlineStr" s="5">
        <is>
          <t xml:space="preserve">（計画売価−原価）÷計画売価</t>
        </is>
      </c>
      <c r="C4" t="inlineStr" s="5">
        <is>
          <t xml:space="preserve">値付け前</t>
        </is>
      </c>
      <c r="D4" t="inlineStr" s="5">
        <is>
          <t xml:space="preserve">自店の内部基準</t>
        </is>
      </c>
    </row>
    <row r="5">
      <c r="A5" t="inlineStr" s="5">
        <is>
          <t xml:space="preserve">計画原価率</t>
        </is>
      </c>
      <c r="B5" t="inlineStr" s="5">
        <is>
          <t xml:space="preserve">原価÷計画売価</t>
        </is>
      </c>
      <c r="C5" t="inlineStr" s="5">
        <is>
          <t xml:space="preserve">値付け前</t>
        </is>
      </c>
      <c r="D5" t="inlineStr" s="5">
        <is>
          <t xml:space="preserve">計画値入率と合計100%</t>
        </is>
      </c>
    </row>
    <row r="6">
      <c r="A6" t="inlineStr" s="5">
        <is>
          <t xml:space="preserve">必要売価</t>
        </is>
      </c>
      <c r="B6" t="inlineStr" s="5">
        <is>
          <t xml:space="preserve">原価÷（1−選択した目標値入率）</t>
        </is>
      </c>
      <c r="C6" t="inlineStr" s="5">
        <is>
          <t xml:space="preserve">価格候補</t>
        </is>
      </c>
      <c r="D6" t="inlineStr" s="5">
        <is>
          <t xml:space="preserve">0%超100%未満</t>
        </is>
      </c>
    </row>
    <row r="7">
      <c r="A7" t="inlineStr" s="5">
        <is>
          <t xml:space="preserve">実際食材原価率</t>
        </is>
      </c>
      <c r="B7" t="inlineStr" s="5">
        <is>
          <t xml:space="preserve">原価×（販売数＋廃棄数）÷実際税抜売上</t>
        </is>
      </c>
      <c r="C7" t="inlineStr" s="5">
        <is>
          <t xml:space="preserve">販売後</t>
        </is>
      </c>
      <c r="D7" t="inlineStr" s="5">
        <is>
          <t xml:space="preserve">値引き・廃棄を反映</t>
        </is>
      </c>
    </row>
    <row r="8">
      <c r="A8" t="inlineStr" s="5">
        <is>
          <t xml:space="preserve">実際食材粗利額</t>
        </is>
      </c>
      <c r="B8" t="inlineStr" s="5">
        <is>
          <t xml:space="preserve">実際税抜売上−販売・廃棄分の食材原価</t>
        </is>
      </c>
      <c r="C8" t="inlineStr" s="5">
        <is>
          <t xml:space="preserve">金額確認</t>
        </is>
      </c>
      <c r="D8" t="inlineStr" s="5">
        <is>
          <t xml:space="preserve">営業利益ではない</t>
        </is>
      </c>
    </row>
    <row r="9">
      <c r="A9" t="inlineStr" s="5">
        <is>
          <t xml:space="preserve">差</t>
        </is>
      </c>
      <c r="B9" t="inlineStr" s="5">
        <is>
          <t xml:space="preserve">実際食材粗利率−計画値入率</t>
        </is>
      </c>
      <c r="C9" t="inlineStr" s="5">
        <is>
          <t xml:space="preserve">調査開始</t>
        </is>
      </c>
      <c r="D9" t="inlineStr" s="5">
        <is>
          <t xml:space="preserve">原因の断定ではない</t>
        </is>
      </c>
    </row>
    <row r="12" ht="30" customHeight="1">
      <c r="A12" t="inlineStr" s="7">
        <is>
          <t xml:space="preserve">入力例は市場平均・推奨値ではありません。税抜・税込、期間、原価範囲を統一し、自店の請求書と販売・廃棄記録で更新してください。</t>
        </is>
      </c>
    </row>
  </sheetData>
  <mergeCells count="2">
    <mergeCell ref="A1:D1"/>
    <mergeCell ref="A12:D12"/>
  </mergeCells>
  <printOptions horizontalCentered="1"/>
  <pageMargins left="0.35" right="0.35" top="0.5" bottom="0.5" header="0.2" footer="0.2"/>
  <pageSetup paperSize="9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Python standard library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値入率・価格判断ワークブック</dc:title>
  <dc:creator>Editorial workbook generator</dc:creator>
  <dcterms:created xsi:type="dcterms:W3CDTF">2026-08-17T00:00:00Z</dcterms:created>
  <dcterms:modified xsi:type="dcterms:W3CDTF">2026-08-17T00:00:00Z</dcterms:modified>
</cp:coreProperties>
</file>