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are Summary" sheetId="1" r:id="rId1"/>
    <sheet name="Invoice &amp; Yield" sheetId="2" r:id="rId2"/>
    <sheet name="Sauce Batch" sheetId="3" r:id="rId3"/>
    <sheet name="Bag Builder" sheetId="4" r:id="rId4"/>
    <sheet name="Price Scenarios" sheetId="5" r:id="rId5"/>
    <sheet name="Method Notes" sheetId="6" r:id="rId6"/>
  </sheets>
  <definedNames>
    <definedName name="_xlnm.Print_Area" localSheetId="0">'Share Summary'!$A$1:$F$19</definedName>
    <definedName name="_xlnm.Print_Area" localSheetId="2">'Sauce Batch'!$A$1:$E$14</definedName>
    <definedName name="_xlnm.Print_Area" localSheetId="4">'Price Scenarios'!$A$1:$F$18</definedName>
    <definedName name="_xlnm.Print_Area" localSheetId="5">'Method Notes'!$A$1:$D$21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&quot;¥&quot;#,##0;[Red]-&quot;¥&quot;#,##0"/>
    <numFmt numFmtId="165" formatCode="yyyy-mm-dd"/>
    <numFmt numFmtId="166" formatCode="&quot;$&quot;#,##0.00;[Red]-&quot;$&quot;#,##0.00"/>
  </numFmts>
  <fonts count="6">
    <font>
      <sz val="10"/>
      <color rgb="FF1F2937"/>
      <name val="Arial"/>
    </font>
    <font>
      <b/>
      <sz val="16"/>
      <color rgb="FFFFFFFF"/>
      <name val="Arial"/>
    </font>
    <font>
      <b/>
      <sz val="11"/>
      <color rgb="FFFFFFFF"/>
      <name val="Arial"/>
    </font>
    <font>
      <b/>
      <sz val="11"/>
      <color rgb="FF17324D"/>
      <name val="Arial"/>
    </font>
    <font>
      <sz val="9"/>
      <color rgb="FF64748B"/>
      <name val="Arial"/>
    </font>
    <font>
      <b/>
      <sz val="12"/>
      <color rgb="FF17324D"/>
      <name val="Arial"/>
    </font>
  </fonts>
  <fills count="8">
    <fill>
      <patternFill patternType="none"/>
    </fill>
    <fill>
      <patternFill patternType="gray125"/>
    </fill>
    <fill>
      <patternFill patternType="solid">
        <fgColor rgb="FF17324D"/>
        <bgColor indexed="64"/>
      </patternFill>
    </fill>
    <fill>
      <patternFill patternType="solid">
        <fgColor rgb="FF2563EB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E8F5E9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 applyAlignment="1" applyFill="1" applyBorder="1" applyNumberFormat="1">
      <alignment vertical="center"/>
    </xf>
    <xf numFmtId="0" fontId="1" fillId="2" borderId="0" xfId="0" applyAlignment="1" applyFill="1" applyBorder="1" applyNumberFormat="1">
      <alignment vertical="center"/>
    </xf>
    <xf numFmtId="0" fontId="2" fillId="3" borderId="1" xfId="0" applyAlignment="1" applyFill="1" applyBorder="1" applyNumberFormat="1">
      <alignment horizontal="center" vertical="center" wrapText="1"/>
    </xf>
    <xf numFmtId="0" fontId="3" fillId="0" borderId="0" xfId="0" applyAlignment="1" applyFill="1" applyBorder="1" applyNumberFormat="1">
      <alignment vertical="center"/>
    </xf>
    <xf numFmtId="0" fontId="0" fillId="4" borderId="1" xfId="0" applyAlignment="1" applyFill="1" applyBorder="1" applyNumberFormat="1">
      <alignment vertical="center" wrapText="1"/>
    </xf>
    <xf numFmtId="0" fontId="0" fillId="5" borderId="1" xfId="0" applyAlignment="1" applyFill="1" applyBorder="1" applyNumberFormat="1">
      <alignment vertical="center" wrapText="1"/>
    </xf>
    <xf numFmtId="0" fontId="5" fillId="6" borderId="1" xfId="0" applyAlignment="1" applyFill="1" applyBorder="1" applyNumberFormat="1">
      <alignment vertical="center" wrapText="1"/>
    </xf>
    <xf numFmtId="0" fontId="4" fillId="0" borderId="0" xfId="0" applyAlignment="1" applyFill="1" applyBorder="1" applyNumberFormat="1">
      <alignment vertical="center" wrapText="1"/>
    </xf>
    <xf numFmtId="10" fontId="0" fillId="4" borderId="1" xfId="0" applyAlignment="1" applyFill="1" applyBorder="1" applyNumberFormat="1">
      <alignment horizontal="right" vertical="center"/>
    </xf>
    <xf numFmtId="164" fontId="0" fillId="4" borderId="1" xfId="0" applyAlignment="1" applyFill="1" applyBorder="1" applyNumberFormat="1">
      <alignment horizontal="right" vertical="center"/>
    </xf>
    <xf numFmtId="3" fontId="0" fillId="4" borderId="1" xfId="0" applyAlignment="1" applyFill="1" applyBorder="1" applyNumberFormat="1">
      <alignment horizontal="right" vertical="center"/>
    </xf>
    <xf numFmtId="10" fontId="0" fillId="5" borderId="1" xfId="0" applyAlignment="1" applyFill="1" applyBorder="1" applyNumberFormat="1">
      <alignment horizontal="right" vertical="center"/>
    </xf>
    <xf numFmtId="164" fontId="0" fillId="5" borderId="1" xfId="0" applyAlignment="1" applyFill="1" applyBorder="1" applyNumberFormat="1">
      <alignment horizontal="right" vertical="center"/>
    </xf>
    <xf numFmtId="3" fontId="0" fillId="5" borderId="1" xfId="0" applyAlignment="1" applyFill="1" applyBorder="1" applyNumberFormat="1">
      <alignment horizontal="right" vertical="center"/>
    </xf>
    <xf numFmtId="164" fontId="5" fillId="6" borderId="1" xfId="0" applyAlignment="1" applyFill="1" applyBorder="1" applyNumberFormat="1">
      <alignment horizontal="right" vertical="center"/>
    </xf>
    <xf numFmtId="10" fontId="5" fillId="6" borderId="1" xfId="0" applyAlignment="1" applyFill="1" applyBorder="1" applyNumberFormat="1">
      <alignment horizontal="right" vertical="center"/>
    </xf>
    <xf numFmtId="0" fontId="0" fillId="7" borderId="1" xfId="0" applyAlignment="1" applyFill="1" applyBorder="1" applyNumberFormat="1">
      <alignment vertical="center" wrapText="1"/>
    </xf>
    <xf numFmtId="165" fontId="0" fillId="4" borderId="1" xfId="0" applyAlignment="1" applyFill="1" applyBorder="1" applyNumberFormat="1">
      <alignment horizontal="center" vertical="center"/>
    </xf>
    <xf numFmtId="166" fontId="0" fillId="4" borderId="1" xfId="0" applyAlignment="1" applyFill="1" applyBorder="1" applyNumberFormat="1">
      <alignment horizontal="right" vertical="center"/>
    </xf>
    <xf numFmtId="166" fontId="0" fillId="5" borderId="1" xfId="0" applyAlignment="1" applyFill="1" applyBorder="1" applyNumberFormat="1">
      <alignment horizontal="right" vertical="center"/>
    </xf>
    <xf numFmtId="166" fontId="5" fillId="6" borderId="1" xfId="0" applyAlignment="1" applyFill="1" applyBorder="1" applyNumberForma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5" customWidth="1"/>
    <col min="2" max="2" width="16" customWidth="1"/>
    <col min="3" max="3" width="30" customWidth="1"/>
    <col min="4" max="4" width="22" customWidth="1"/>
    <col min="5" max="5" width="12" customWidth="1"/>
    <col min="6" max="6" width="14" customWidth="1"/>
  </cols>
  <sheetData>
    <row r="1" ht="28" customHeight="1">
      <c r="A1" t="inlineStr" s="1">
        <is>
          <t xml:space="preserve">Seafood Boil Price Decision</t>
        </is>
      </c>
    </row>
    <row r="2" ht="30" customHeight="1">
      <c r="A2" t="inlineStr" s="7">
        <is>
          <t xml:space="preserve">EXAMPLE DATA — replace every yellow input. Rates must be greater than 0% and less than 100%; invalid inputs show text errors, never a plausible zero.</t>
        </is>
      </c>
    </row>
    <row r="4" ht="24" customHeight="1">
      <c r="A4" t="inlineStr" s="2">
        <is>
          <t xml:space="preserve">One bag, one decision</t>
        </is>
      </c>
    </row>
    <row r="5">
      <c r="A5" t="inlineStr" s="2">
        <is>
          <t xml:space="preserve">Measure</t>
        </is>
      </c>
      <c r="B5" t="inlineStr" s="2">
        <is>
          <t xml:space="preserve">Result</t>
        </is>
      </c>
      <c r="C5" t="inlineStr" s="2">
        <is>
          <t xml:space="preserve">Boundary</t>
        </is>
      </c>
      <c r="D5" t="inlineStr" s="2">
        <is>
          <t xml:space="preserve">Decision use</t>
        </is>
      </c>
      <c r="E5" t="inlineStr" s="2">
        <is>
          <t xml:space="preserve">Owner</t>
        </is>
      </c>
      <c r="F5" t="inlineStr" s="2">
        <is>
          <t xml:space="preserve">Review</t>
        </is>
      </c>
    </row>
    <row r="6">
      <c r="A6" t="inlineStr" s="5">
        <is>
          <t xml:space="preserve">Raw seafood cost</t>
        </is>
      </c>
      <c r="B6" s="20">
        <f>'Bag Builder'!H11</f>
        <v>19.2</v>
      </c>
      <c r="C6" t="inlineStr" s="5">
        <is>
          <t xml:space="preserve">Invoice price × raw portion</t>
        </is>
      </c>
      <c r="D6" t="inlineStr" s="5">
        <is>
          <t xml:space="preserve">Portion cost</t>
        </is>
      </c>
      <c r="E6" t="inlineStr" s="5">
        <is>
          <t xml:space="preserve">Kitchen</t>
        </is>
      </c>
      <c r="F6" t="inlineStr" s="5">
        <is>
          <t xml:space="preserve">Invoice change</t>
        </is>
      </c>
    </row>
    <row r="7">
      <c r="A7" t="inlineStr" s="5">
        <is>
          <t xml:space="preserve">Edible seafood ounces</t>
        </is>
      </c>
      <c r="B7" s="13">
        <f>'Bag Builder'!F11</f>
        <v>24.12</v>
      </c>
      <c r="C7" t="inlineStr" s="5">
        <is>
          <t xml:space="preserve">Measured yield output</t>
        </is>
      </c>
      <c r="D7" t="inlineStr" s="5">
        <is>
          <t xml:space="preserve">Guest-facing check</t>
        </is>
      </c>
      <c r="E7" t="inlineStr" s="5">
        <is>
          <t xml:space="preserve">Kitchen</t>
        </is>
      </c>
      <c r="F7" t="inlineStr" s="5">
        <is>
          <t xml:space="preserve">Yield test</t>
        </is>
      </c>
    </row>
    <row r="8">
      <c r="A8" t="inlineStr" s="5">
        <is>
          <t xml:space="preserve">Food-only bag cost</t>
        </is>
      </c>
      <c r="B8" s="20">
        <f>'Bag Builder'!H18</f>
        <v>22.65</v>
      </c>
      <c r="C8" t="inlineStr" s="5">
        <is>
          <t xml:space="preserve">Seafood + sauce + sides</t>
        </is>
      </c>
      <c r="D8" t="inlineStr" s="5">
        <is>
          <t xml:space="preserve">Target food rate</t>
        </is>
      </c>
      <c r="E8" t="inlineStr" s="5">
        <is>
          <t xml:space="preserve">Manager</t>
        </is>
      </c>
      <c r="F8" t="inlineStr" s="5">
        <is>
          <t xml:space="preserve">Weekly</t>
        </is>
      </c>
    </row>
    <row r="9">
      <c r="A9" t="inlineStr" s="5">
        <is>
          <t xml:space="preserve">Packaging</t>
        </is>
      </c>
      <c r="B9" s="20">
        <f>'Bag Builder'!H20</f>
        <v>0.55</v>
      </c>
      <c r="C9" t="inlineStr" s="5">
        <is>
          <t xml:space="preserve">Non-food direct cost</t>
        </is>
      </c>
      <c r="D9" t="inlineStr" s="5">
        <is>
          <t xml:space="preserve">Channel choice</t>
        </is>
      </c>
      <c r="E9" t="inlineStr" s="5">
        <is>
          <t xml:space="preserve">Manager</t>
        </is>
      </c>
      <c r="F9" t="inlineStr" s="5">
        <is>
          <t xml:space="preserve">Vendor change</t>
        </is>
      </c>
    </row>
    <row r="10">
      <c r="A10" t="inlineStr" s="5">
        <is>
          <t xml:space="preserve">Optional direct labor</t>
        </is>
      </c>
      <c r="B10" s="20">
        <f>'Bag Builder'!H23</f>
        <v>2.6666666666666665</v>
      </c>
      <c r="C10" t="inlineStr" s="5">
        <is>
          <t xml:space="preserve">Minutes × loaded hourly rate</t>
        </is>
      </c>
      <c r="D10" t="inlineStr" s="5">
        <is>
          <t xml:space="preserve">Staffing check</t>
        </is>
      </c>
      <c r="E10" t="inlineStr" s="5">
        <is>
          <t xml:space="preserve">Manager</t>
        </is>
      </c>
      <c r="F10" t="inlineStr" s="5">
        <is>
          <t xml:space="preserve">Quarterly</t>
        </is>
      </c>
    </row>
    <row r="11">
      <c r="A11" t="inlineStr" s="5">
        <is>
          <t xml:space="preserve">All listed direct cost</t>
        </is>
      </c>
      <c r="B11" s="20">
        <f>'Bag Builder'!H24</f>
        <v>25.866666666666667</v>
      </c>
      <c r="C11" t="inlineStr" s="5">
        <is>
          <t xml:space="preserve">Only costs listed in this file</t>
        </is>
      </c>
      <c r="D11" t="inlineStr" s="5">
        <is>
          <t xml:space="preserve">Boundary check</t>
        </is>
      </c>
      <c r="E11" t="inlineStr" s="5">
        <is>
          <t xml:space="preserve">Partners</t>
        </is>
      </c>
      <c r="F11" t="inlineStr" s="5">
        <is>
          <t xml:space="preserve">Price meeting</t>
        </is>
      </c>
    </row>
    <row r="12">
      <c r="A12" t="inlineStr" s="5">
        <is>
          <t xml:space="preserve">Price at chosen food rate</t>
        </is>
      </c>
      <c r="B12" s="20">
        <f>'Price Scenarios'!B5</f>
        <v>68.63636363636363</v>
      </c>
      <c r="C12" t="inlineStr" s="5">
        <is>
          <t xml:space="preserve">Food-only cost ÷ chosen rate</t>
        </is>
      </c>
      <c r="D12" t="inlineStr" s="5">
        <is>
          <t xml:space="preserve">Starting candidate</t>
        </is>
      </c>
      <c r="E12" t="inlineStr" s="5">
        <is>
          <t xml:space="preserve">Partners</t>
        </is>
      </c>
      <c r="F12" t="inlineStr" s="5">
        <is>
          <t xml:space="preserve">Price meeting</t>
        </is>
      </c>
    </row>
    <row r="14" ht="30" customHeight="1">
      <c r="A14" t="inlineStr" s="7">
        <is>
          <t xml:space="preserve">At the sample $69 price, price less listed direct costs is $43.13. Call it contribution only if every variable cost in your chosen boundary is included.</t>
        </is>
      </c>
    </row>
    <row r="17" ht="30" customHeight="1">
      <c r="A17" t="inlineStr" s="7">
        <is>
          <t xml:space="preserve">Food-only cost, packaging, optional labor, and any omitted variable fees must remain visible as separate boundaries.</t>
        </is>
      </c>
    </row>
  </sheetData>
  <mergeCells count="5">
    <mergeCell ref="A1:F1"/>
    <mergeCell ref="A2:F2"/>
    <mergeCell ref="A4:F4"/>
    <mergeCell ref="A14:F14"/>
    <mergeCell ref="A17:F17"/>
  </mergeCells>
  <printOptions horizontalCentered="1"/>
  <pageMargins left="0.35" right="0.35" top="0.5" bottom="0.5" header="0.2" footer="0.2"/>
  <pageSetup paperSize="9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5" topLeftCell="A6" activePane="bottomRight" state="frozen"/>
    </sheetView>
  </sheetViews>
  <sheetFormatPr defaultRowHeight="18"/>
  <cols>
    <col min="1" max="1" width="24" customWidth="1"/>
    <col min="2" max="2" width="14" customWidth="1"/>
    <col min="3" max="3" width="13" customWidth="1"/>
    <col min="4" max="4" width="19" customWidth="1"/>
    <col min="5" max="5" width="18" customWidth="1"/>
    <col min="6" max="6" width="14" customWidth="1"/>
    <col min="7" max="7" width="16" customWidth="1"/>
    <col min="8" max="8" width="14" customWidth="1"/>
    <col min="9" max="9" width="15" customWidth="1"/>
  </cols>
  <sheetData>
    <row r="1" ht="28" customHeight="1">
      <c r="A1" t="inlineStr" s="1">
        <is>
          <t xml:space="preserve">Invoice Prices and Measured Edible Yield</t>
        </is>
      </c>
    </row>
    <row r="2" ht="30" customHeight="1">
      <c r="A2" t="inlineStr" s="7">
        <is>
          <t xml:space="preserve">EXAMPLE DATA. Valid measured yield is greater than 0% and less than 100%. Zero, 100%, negative, and incomplete tests display an input error.</t>
        </is>
      </c>
    </row>
    <row r="5">
      <c r="A5" t="inlineStr" s="2">
        <is>
          <t xml:space="preserve">Item</t>
        </is>
      </c>
      <c r="B5" t="inlineStr" s="2">
        <is>
          <t xml:space="preserve">Invoice $/lb</t>
        </is>
      </c>
      <c r="C5" t="inlineStr" s="2">
        <is>
          <t xml:space="preserve">Test raw oz</t>
        </is>
      </c>
      <c r="D5" t="inlineStr" s="2">
        <is>
          <t xml:space="preserve">Measured edible oz</t>
        </is>
      </c>
      <c r="E5" t="inlineStr" s="2">
        <is>
          <t xml:space="preserve">Measured yield</t>
        </is>
      </c>
      <c r="F5" t="inlineStr" s="2">
        <is>
          <t xml:space="preserve">Raw $/oz</t>
        </is>
      </c>
      <c r="G5" t="inlineStr" s="2">
        <is>
          <t xml:space="preserve">Edible $/oz</t>
        </is>
      </c>
      <c r="H5" t="inlineStr" s="2">
        <is>
          <t xml:space="preserve">Invoice date</t>
        </is>
      </c>
      <c r="I5" t="inlineStr" s="2">
        <is>
          <t xml:space="preserve">Yield test date</t>
        </is>
      </c>
    </row>
    <row r="6">
      <c r="A6" t="inlineStr" s="4">
        <is>
          <t xml:space="preserve">Shrimp, shell-on</t>
        </is>
      </c>
      <c r="B6" s="18">
        <v>6.8</v>
      </c>
      <c r="C6" s="10">
        <v>160</v>
      </c>
      <c r="D6" s="10">
        <v>105.6</v>
      </c>
      <c r="E6" s="11">
        <f>IF(OR(COUNT(B6:D6)&lt;&gt;3,B6&lt;0,C6&lt;=0,D6&lt;=0,D6&gt;=C6),"INPUT ERROR: complete inputs; price &gt;= 0; yield &gt; 0% and &lt; 100%",D6/C6)</f>
        <v>0.66</v>
      </c>
      <c r="F6" s="19">
        <f>IF(OR(NOT(ISNUMBER(B6)),B6&lt;0),"INPUT ERROR: nonnegative price required",B6/16)</f>
        <v>0.425</v>
      </c>
      <c r="G6" s="19">
        <f>IF(OR(NOT(ISNUMBER(E6)),E6&lt;=0,E6&gt;=1),"INPUT ERROR: valid yield required",F6/E6)</f>
        <v>0.6439393939393939</v>
      </c>
      <c r="H6" s="17">
        <v>46244</v>
      </c>
      <c r="I6" s="17">
        <v>46245</v>
      </c>
    </row>
    <row r="7">
      <c r="A7" t="inlineStr" s="4">
        <is>
          <t xml:space="preserve">Snow crab clusters</t>
        </is>
      </c>
      <c r="B7" s="18">
        <v>9.9</v>
      </c>
      <c r="C7" s="10">
        <v>160</v>
      </c>
      <c r="D7" s="10">
        <v>72</v>
      </c>
      <c r="E7" s="11">
        <f>IF(OR(COUNT(B7:D7)&lt;&gt;3,B7&lt;0,C7&lt;=0,D7&lt;=0,D7&gt;=C7),"INPUT ERROR: complete inputs; price &gt;= 0; yield &gt; 0% and &lt; 100%",D7/C7)</f>
        <v>0.45</v>
      </c>
      <c r="F7" s="19">
        <f>IF(OR(NOT(ISNUMBER(B7)),B7&lt;0),"INPUT ERROR: nonnegative price required",B7/16)</f>
        <v>0.61875</v>
      </c>
      <c r="G7" s="19">
        <f>IF(OR(NOT(ISNUMBER(E7)),E7&lt;=0,E7&gt;=1),"INPUT ERROR: valid yield required",F7/E7)</f>
        <v>1.375</v>
      </c>
      <c r="H7" s="17">
        <v>46244</v>
      </c>
      <c r="I7" s="17">
        <v>46245</v>
      </c>
    </row>
    <row r="8">
      <c r="A8" t="inlineStr" s="4">
        <is>
          <t xml:space="preserve">Mussels</t>
        </is>
      </c>
      <c r="B8" s="18">
        <v>3.2</v>
      </c>
      <c r="C8" s="10">
        <v>80</v>
      </c>
      <c r="D8" s="10">
        <v>24</v>
      </c>
      <c r="E8" s="11">
        <f>IF(OR(COUNT(B8:D8)&lt;&gt;3,B8&lt;0,C8&lt;=0,D8&lt;=0,D8&gt;=C8),"INPUT ERROR: complete inputs; price &gt;= 0; yield &gt; 0% and &lt; 100%",D8/C8)</f>
        <v>0.3</v>
      </c>
      <c r="F8" s="19">
        <f>IF(OR(NOT(ISNUMBER(B8)),B8&lt;0),"INPUT ERROR: nonnegative price required",B8/16)</f>
        <v>0.2</v>
      </c>
      <c r="G8" s="19">
        <f>IF(OR(NOT(ISNUMBER(E8)),E8&lt;=0,E8&gt;=1),"INPUT ERROR: valid yield required",F8/E8)</f>
        <v>0.6666666666666667</v>
      </c>
      <c r="H8" s="17">
        <v>46244</v>
      </c>
      <c r="I8" s="17">
        <v>46245</v>
      </c>
    </row>
    <row r="9">
      <c r="A9" t="inlineStr" s="4">
        <is>
          <t xml:space="preserve">Sausage</t>
        </is>
      </c>
      <c r="B9" s="18">
        <v>3.6</v>
      </c>
      <c r="C9" s="10">
        <v>160</v>
      </c>
      <c r="D9" s="10">
        <v>158.4</v>
      </c>
      <c r="E9" s="11">
        <f>IF(OR(COUNT(B9:D9)&lt;&gt;3,B9&lt;0,C9&lt;=0,D9&lt;=0,D9&gt;=C9),"INPUT ERROR: complete inputs; price &gt;= 0; yield &gt; 0% and &lt; 100%",D9/C9)</f>
        <v>0.99</v>
      </c>
      <c r="F9" s="19">
        <f>IF(OR(NOT(ISNUMBER(B9)),B9&lt;0),"INPUT ERROR: nonnegative price required",B9/16)</f>
        <v>0.225</v>
      </c>
      <c r="G9" s="19">
        <f>IF(OR(NOT(ISNUMBER(E9)),E9&lt;=0,E9&gt;=1),"INPUT ERROR: valid yield required",F9/E9)</f>
        <v>0.2272727272727273</v>
      </c>
      <c r="H9" s="17">
        <v>46244</v>
      </c>
      <c r="I9" s="17">
        <v>46245</v>
      </c>
    </row>
    <row r="12" ht="30" customHeight="1">
      <c r="A12" t="inlineStr" s="7">
        <is>
          <t xml:space="preserve">For a RAW-weight menu promise, line cost is invoice $/lb × raw oz ÷ 16. Yield changes edible ounces, not paid raw cost. For an EDIBLE-ounce promise, raw oz required = edible oz ÷ valid yield.</t>
        </is>
      </c>
    </row>
  </sheetData>
  <autoFilter ref="A5:I9"/>
  <mergeCells count="3">
    <mergeCell ref="A1:I1"/>
    <mergeCell ref="A2:I2"/>
    <mergeCell ref="A12:I12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5" customWidth="1"/>
    <col min="2" max="2" width="17" customWidth="1"/>
    <col min="3" max="3" width="15" customWidth="1"/>
    <col min="4" max="4" width="25" customWidth="1"/>
    <col min="5" max="5" width="16" customWidth="1"/>
  </cols>
  <sheetData>
    <row r="1" ht="28" customHeight="1">
      <c r="A1" t="inlineStr" s="1">
        <is>
          <t xml:space="preserve">Sauce / Boil Base Batch</t>
        </is>
      </c>
    </row>
    <row r="2" ht="30" customHeight="1">
      <c r="A2" t="inlineStr" s="7">
        <is>
          <t xml:space="preserve">EXAMPLE DATA. Batch costs cannot be negative and bags actually served must be greater than zero.</t>
        </is>
      </c>
    </row>
    <row r="5">
      <c r="A5" t="inlineStr" s="2">
        <is>
          <t xml:space="preserve">Batch ingredient</t>
        </is>
      </c>
      <c r="B5" t="inlineStr" s="2">
        <is>
          <t xml:space="preserve">Batch cost</t>
        </is>
      </c>
      <c r="C5" t="inlineStr" s="2">
        <is>
          <t xml:space="preserve">Input/Formula</t>
        </is>
      </c>
      <c r="D5" t="inlineStr" s="2">
        <is>
          <t xml:space="preserve">Source note</t>
        </is>
      </c>
      <c r="E5" t="inlineStr" s="2">
        <is>
          <t xml:space="preserve">Cost per bag</t>
        </is>
      </c>
    </row>
    <row r="6">
      <c r="A6" t="inlineStr" s="4">
        <is>
          <t xml:space="preserve">Butter</t>
        </is>
      </c>
      <c r="B6" s="18">
        <v>18.0</v>
      </c>
      <c r="C6" t="inlineStr" s="4">
        <is>
          <t xml:space="preserve">Input</t>
        </is>
      </c>
      <c r="D6" t="inlineStr" s="4">
        <is>
          <t xml:space="preserve">Batch invoice/use</t>
        </is>
      </c>
    </row>
    <row r="7">
      <c r="A7" t="inlineStr" s="4">
        <is>
          <t xml:space="preserve">Spice mix</t>
        </is>
      </c>
      <c r="B7" s="18">
        <v>8.4</v>
      </c>
      <c r="C7" t="inlineStr" s="4">
        <is>
          <t xml:space="preserve">Input</t>
        </is>
      </c>
      <c r="D7" t="inlineStr" s="4">
        <is>
          <t xml:space="preserve">Batch invoice/use</t>
        </is>
      </c>
    </row>
    <row r="8">
      <c r="A8" t="inlineStr" s="4">
        <is>
          <t xml:space="preserve">Garlic + citrus</t>
        </is>
      </c>
      <c r="B8" s="18">
        <v>5.4</v>
      </c>
      <c r="C8" t="inlineStr" s="4">
        <is>
          <t xml:space="preserve">Input</t>
        </is>
      </c>
      <c r="D8" t="inlineStr" s="4">
        <is>
          <t xml:space="preserve">Batch invoice/use</t>
        </is>
      </c>
    </row>
    <row r="9">
      <c r="A9" t="inlineStr" s="3">
        <is>
          <t xml:space="preserve">Total batch cost</t>
        </is>
      </c>
      <c r="B9" s="20">
        <f>IF(COUNT(B6:B8)&lt;&gt;3,"INPUT ERROR: enter all batch costs",IF(MIN(B6:B8)&lt;0,"INPUT ERROR: negative cost",SUM(B6:B8)))</f>
        <v>31.8</v>
      </c>
    </row>
    <row r="10">
      <c r="A10" t="inlineStr" s="3">
        <is>
          <t xml:space="preserve">Bags actually served</t>
        </is>
      </c>
      <c r="B10" s="10">
        <v>12</v>
      </c>
    </row>
    <row r="11">
      <c r="A11" t="inlineStr" s="6">
        <is>
          <t xml:space="preserve">Sauce cost per bag</t>
        </is>
      </c>
      <c r="B11" s="20">
        <f>IF(OR(NOT(ISNUMBER(B10)),B10&lt;=0,NOT(ISNUMBER(B9))),"INPUT ERROR: bags must be &gt; 0",B9/B10)</f>
        <v>2.65</v>
      </c>
    </row>
    <row r="13" ht="30" customHeight="1">
      <c r="A13" t="inlineStr" s="7">
        <is>
          <t xml:space="preserve">Use actual batch output. Do not replace missing or zero output with zero sauce cost.</t>
        </is>
      </c>
    </row>
  </sheetData>
  <mergeCells count="3">
    <mergeCell ref="A1:E1"/>
    <mergeCell ref="A2:E2"/>
    <mergeCell ref="A13:E13"/>
  </mergeCells>
  <printOptions horizontalCentered="1"/>
  <pageMargins left="0.35" right="0.35" top="0.5" bottom="0.5" header="0.2" footer="0.2"/>
  <pageSetup paperSize="9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6" topLeftCell="A7" activePane="bottomRight" state="frozen"/>
    </sheetView>
  </sheetViews>
  <sheetFormatPr defaultRowHeight="18"/>
  <cols>
    <col min="1" max="1" width="30" customWidth="1"/>
    <col min="2" max="2" width="14" customWidth="1"/>
    <col min="3" max="3" width="15" customWidth="1"/>
    <col min="4" max="4" width="16" customWidth="1"/>
    <col min="5" max="5" width="14" customWidth="1"/>
    <col min="6" max="6" width="15" customWidth="1"/>
    <col min="7" max="7" width="16" customWidth="1"/>
    <col min="8" max="8" width="20" customWidth="1"/>
  </cols>
  <sheetData>
    <row r="1" ht="28" customHeight="1">
      <c r="A1" t="inlineStr" s="1">
        <is>
          <t xml:space="preserve">Combo Bag Builder</t>
        </is>
      </c>
    </row>
    <row r="2" ht="30" customHeight="1">
      <c r="A2" t="inlineStr" s="7">
        <is>
          <t xml:space="preserve">EXAMPLE DATA. Every raw portion must be greater than zero; linked yield must be &gt;0% and &lt;100%; all cost inputs must be nonnegative.</t>
        </is>
      </c>
    </row>
    <row r="6">
      <c r="A6" t="inlineStr" s="2">
        <is>
          <t xml:space="preserve">Seafood / protein</t>
        </is>
      </c>
      <c r="B6" t="inlineStr" s="2">
        <is>
          <t xml:space="preserve">Invoice $/lb</t>
        </is>
      </c>
      <c r="C6" t="inlineStr" s="2">
        <is>
          <t xml:space="preserve">Raw portion oz</t>
        </is>
      </c>
      <c r="D6" t="inlineStr" s="2">
        <is>
          <t xml:space="preserve">Measured yield</t>
        </is>
      </c>
      <c r="E6" t="inlineStr" s="2">
        <is>
          <t xml:space="preserve">Raw $/oz</t>
        </is>
      </c>
      <c r="F6" t="inlineStr" s="2">
        <is>
          <t xml:space="preserve">Edible oz</t>
        </is>
      </c>
      <c r="G6" t="inlineStr" s="2">
        <is>
          <t xml:space="preserve">Edible $/oz</t>
        </is>
      </c>
      <c r="H6" t="inlineStr" s="2">
        <is>
          <t xml:space="preserve">Raw portion cost</t>
        </is>
      </c>
    </row>
    <row r="7">
      <c r="A7" t="inlineStr" s="4">
        <is>
          <t xml:space="preserve">Shrimp, shell-on</t>
        </is>
      </c>
      <c r="B7" s="19">
        <f>'Invoice &amp; Yield'!B6</f>
        <v>6.8</v>
      </c>
      <c r="C7" s="10">
        <v>16</v>
      </c>
      <c r="D7" s="11">
        <f>'Invoice &amp; Yield'!E6</f>
        <v>0.66</v>
      </c>
      <c r="E7" s="19">
        <f>IF(OR(NOT(ISNUMBER(B7)),B7&lt;0),"INPUT ERROR: nonnegative price required",B7/16)</f>
        <v>0.425</v>
      </c>
      <c r="F7" s="13">
        <f>IF(OR(NOT(ISNUMBER(C7)),C7&lt;=0,NOT(ISNUMBER(D7)),D7&lt;=0,D7&gt;=1),"INPUT ERROR: portion &gt; 0; yield &gt; 0% and &lt; 100%",C7*D7)</f>
        <v>10.56</v>
      </c>
      <c r="G7" s="19">
        <f>IF(OR(NOT(ISNUMBER(D7)),D7&lt;=0,D7&gt;=1,NOT(ISNUMBER(E7))),"INPUT ERROR: valid yield and price required",E7/D7)</f>
        <v>0.6439393939393939</v>
      </c>
      <c r="H7" s="19">
        <f>IF(OR(NOT(ISNUMBER(C7)),C7&lt;=0,NOT(ISNUMBER(E7))),"INPUT ERROR: valid portion and price required",C7*E7)</f>
        <v>6.8</v>
      </c>
    </row>
    <row r="8">
      <c r="A8" t="inlineStr" s="4">
        <is>
          <t xml:space="preserve">Snow crab clusters</t>
        </is>
      </c>
      <c r="B8" s="19">
        <f>'Invoice &amp; Yield'!B7</f>
        <v>9.9</v>
      </c>
      <c r="C8" s="10">
        <v>16</v>
      </c>
      <c r="D8" s="11">
        <f>'Invoice &amp; Yield'!E7</f>
        <v>0.45</v>
      </c>
      <c r="E8" s="19">
        <f>IF(OR(NOT(ISNUMBER(B8)),B8&lt;0),"INPUT ERROR: nonnegative price required",B8/16)</f>
        <v>0.61875</v>
      </c>
      <c r="F8" s="13">
        <f>IF(OR(NOT(ISNUMBER(C8)),C8&lt;=0,NOT(ISNUMBER(D8)),D8&lt;=0,D8&gt;=1),"INPUT ERROR: portion &gt; 0; yield &gt; 0% and &lt; 100%",C8*D8)</f>
        <v>7.2</v>
      </c>
      <c r="G8" s="19">
        <f>IF(OR(NOT(ISNUMBER(D8)),D8&lt;=0,D8&gt;=1,NOT(ISNUMBER(E8))),"INPUT ERROR: valid yield and price required",E8/D8)</f>
        <v>1.375</v>
      </c>
      <c r="H8" s="19">
        <f>IF(OR(NOT(ISNUMBER(C8)),C8&lt;=0,NOT(ISNUMBER(E8))),"INPUT ERROR: valid portion and price required",C8*E8)</f>
        <v>9.9</v>
      </c>
    </row>
    <row r="9">
      <c r="A9" t="inlineStr" s="4">
        <is>
          <t xml:space="preserve">Mussels</t>
        </is>
      </c>
      <c r="B9" s="19">
        <f>'Invoice &amp; Yield'!B8</f>
        <v>3.2</v>
      </c>
      <c r="C9" s="10">
        <v>8</v>
      </c>
      <c r="D9" s="11">
        <f>'Invoice &amp; Yield'!E8</f>
        <v>0.3</v>
      </c>
      <c r="E9" s="19">
        <f>IF(OR(NOT(ISNUMBER(B9)),B9&lt;0),"INPUT ERROR: nonnegative price required",B9/16)</f>
        <v>0.2</v>
      </c>
      <c r="F9" s="13">
        <f>IF(OR(NOT(ISNUMBER(C9)),C9&lt;=0,NOT(ISNUMBER(D9)),D9&lt;=0,D9&gt;=1),"INPUT ERROR: portion &gt; 0; yield &gt; 0% and &lt; 100%",C9*D9)</f>
        <v>2.4</v>
      </c>
      <c r="G9" s="19">
        <f>IF(OR(NOT(ISNUMBER(D9)),D9&lt;=0,D9&gt;=1,NOT(ISNUMBER(E9))),"INPUT ERROR: valid yield and price required",E9/D9)</f>
        <v>0.6666666666666667</v>
      </c>
      <c r="H9" s="19">
        <f>IF(OR(NOT(ISNUMBER(C9)),C9&lt;=0,NOT(ISNUMBER(E9))),"INPUT ERROR: valid portion and price required",C9*E9)</f>
        <v>1.6</v>
      </c>
    </row>
    <row r="10">
      <c r="A10" t="inlineStr" s="4">
        <is>
          <t xml:space="preserve">Sausage</t>
        </is>
      </c>
      <c r="B10" s="19">
        <f>'Invoice &amp; Yield'!B9</f>
        <v>3.6</v>
      </c>
      <c r="C10" s="10">
        <v>4</v>
      </c>
      <c r="D10" s="11">
        <f>'Invoice &amp; Yield'!E9</f>
        <v>0.99</v>
      </c>
      <c r="E10" s="19">
        <f>IF(OR(NOT(ISNUMBER(B10)),B10&lt;0),"INPUT ERROR: nonnegative price required",B10/16)</f>
        <v>0.225</v>
      </c>
      <c r="F10" s="13">
        <f>IF(OR(NOT(ISNUMBER(C10)),C10&lt;=0,NOT(ISNUMBER(D10)),D10&lt;=0,D10&gt;=1),"INPUT ERROR: portion &gt; 0; yield &gt; 0% and &lt; 100%",C10*D10)</f>
        <v>3.96</v>
      </c>
      <c r="G10" s="19">
        <f>IF(OR(NOT(ISNUMBER(D10)),D10&lt;=0,D10&gt;=1,NOT(ISNUMBER(E10))),"INPUT ERROR: valid yield and price required",E10/D10)</f>
        <v>0.2272727272727273</v>
      </c>
      <c r="H10" s="19">
        <f>IF(OR(NOT(ISNUMBER(C10)),C10&lt;=0,NOT(ISNUMBER(E10))),"INPUT ERROR: valid portion and price required",C10*E10)</f>
        <v>0.9</v>
      </c>
    </row>
    <row r="11">
      <c r="A11" t="inlineStr" s="6">
        <is>
          <t xml:space="preserve">Seafood/protein subtotal</t>
        </is>
      </c>
      <c r="F11" s="13">
        <f>IF(COUNT(F7:F10)&lt;&gt;4,"INPUT ERROR: item rows",SUM(F7:F10))</f>
        <v>24.12</v>
      </c>
      <c r="H11" s="20">
        <f>IF(COUNT(H7:H10)&lt;&gt;4,"INPUT ERROR: item rows",SUM(H7:H10))</f>
        <v>19.2</v>
      </c>
    </row>
    <row r="13" ht="24" customHeight="1">
      <c r="A13" t="inlineStr" s="2">
        <is>
          <t xml:space="preserve">Food-only additions</t>
        </is>
      </c>
    </row>
    <row r="14">
      <c r="A14" t="inlineStr" s="5">
        <is>
          <t xml:space="preserve">Sauce / boil base</t>
        </is>
      </c>
      <c r="H14" s="19">
        <f>'Sauce Batch'!B11</f>
        <v>2.65</v>
      </c>
    </row>
    <row r="15">
      <c r="A15" t="inlineStr" s="4">
        <is>
          <t xml:space="preserve">Corn</t>
        </is>
      </c>
      <c r="H15" s="18">
        <v>0.45</v>
      </c>
    </row>
    <row r="16">
      <c r="A16" t="inlineStr" s="4">
        <is>
          <t xml:space="preserve">Potatoes</t>
        </is>
      </c>
      <c r="H16" s="18">
        <v>0.35</v>
      </c>
    </row>
    <row r="18">
      <c r="A18" t="inlineStr" s="6">
        <is>
          <t xml:space="preserve">Food-only bag cost</t>
        </is>
      </c>
      <c r="H18" s="20">
        <f>IF(OR(NOT(ISNUMBER(H11)),COUNT(H14:H16)&lt;&gt;3,MIN(H14:H16)&lt;0),"INPUT ERROR: food costs must be &gt;= 0",H11+SUM(H14:H16))</f>
        <v>22.65</v>
      </c>
    </row>
    <row r="19" ht="24" customHeight="1">
      <c r="A19" t="inlineStr" s="2">
        <is>
          <t xml:space="preserve">Direct costs kept outside food cost</t>
        </is>
      </c>
    </row>
    <row r="20">
      <c r="A20" t="inlineStr" s="4">
        <is>
          <t xml:space="preserve">Packaging / disposables</t>
        </is>
      </c>
      <c r="H20" s="18">
        <v>0.55</v>
      </c>
    </row>
    <row r="21">
      <c r="A21" t="inlineStr" s="4">
        <is>
          <t xml:space="preserve">Direct labor minutes (optional)</t>
        </is>
      </c>
      <c r="H21" s="10">
        <v>8</v>
      </c>
    </row>
    <row r="22">
      <c r="A22" t="inlineStr" s="4">
        <is>
          <t xml:space="preserve">Loaded hourly labor $ (optional)</t>
        </is>
      </c>
      <c r="H22" s="18">
        <v>20</v>
      </c>
    </row>
    <row r="23">
      <c r="A23" t="inlineStr" s="5">
        <is>
          <t xml:space="preserve">Optional direct labor</t>
        </is>
      </c>
      <c r="H23" s="19">
        <f>IF(OR(COUNT(H21:H22)&lt;&gt;2,H21&lt;0,H22&lt;0),"INPUT ERROR: complete nonnegative labor inputs required",H21/60*H22)</f>
        <v>2.6666666666666665</v>
      </c>
    </row>
    <row r="24">
      <c r="A24" t="inlineStr" s="6">
        <is>
          <t xml:space="preserve">All listed direct cost</t>
        </is>
      </c>
      <c r="H24" s="20">
        <f>IF(OR(NOT(ISNUMBER(H18)),NOT(ISNUMBER(H20)),H20&lt;0,NOT(ISNUMBER(H23))),"INPUT ERROR: direct costs must be complete and &gt;= 0",H18+H20+H23)</f>
        <v>25.866666666666667</v>
      </c>
    </row>
  </sheetData>
  <mergeCells count="4">
    <mergeCell ref="A1:H1"/>
    <mergeCell ref="A2:H2"/>
    <mergeCell ref="A13:H13"/>
    <mergeCell ref="A19:H19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0" customWidth="1"/>
    <col min="2" max="2" width="15" customWidth="1"/>
    <col min="3" max="3" width="15" customWidth="1"/>
    <col min="4" max="4" width="16" customWidth="1"/>
    <col min="5" max="5" width="21" customWidth="1"/>
    <col min="6" max="6" width="28" customWidth="1"/>
  </cols>
  <sheetData>
    <row r="1" ht="28" customHeight="1">
      <c r="A1" t="inlineStr" s="1">
        <is>
          <t xml:space="preserve">Price Scenarios</t>
        </is>
      </c>
    </row>
    <row r="3">
      <c r="A3" t="inlineStr" s="3">
        <is>
          <t xml:space="preserve">Chosen food-cost rate (internal target)</t>
        </is>
      </c>
      <c r="B3" s="8">
        <v>0.33</v>
      </c>
    </row>
    <row r="4">
      <c r="A4" t="inlineStr" s="3">
        <is>
          <t xml:space="preserve">Food-only bag cost</t>
        </is>
      </c>
      <c r="B4" s="20">
        <f>'Bag Builder'!H18</f>
        <v>22.65</v>
      </c>
    </row>
    <row r="5">
      <c r="A5" t="inlineStr" s="6">
        <is>
          <t xml:space="preserve">Price from chosen food rate</t>
        </is>
      </c>
      <c r="B5" s="20">
        <f>IF(OR(B3&lt;=0,B3&gt;=1,NOT(ISNUMBER(B4)),B4&lt;0),"INPUT ERROR: rate &gt; 0% and &lt; 100%; cost &gt;= 0",B4/B3)</f>
        <v>68.63636363636363</v>
      </c>
    </row>
    <row r="7" ht="30" customHeight="1">
      <c r="A7" t="inlineStr" s="7">
        <is>
          <t xml:space="preserve">The chosen rate is internal. Candidate prices must be greater than zero. The last column is price less listed direct costs, not a full contribution measure unless every variable cost is included.</t>
        </is>
      </c>
    </row>
    <row r="9">
      <c r="A9" t="inlineStr" s="2">
        <is>
          <t xml:space="preserve">Candidate price</t>
        </is>
      </c>
      <c r="B9" t="inlineStr" s="2">
        <is>
          <t xml:space="preserve">Food cost %</t>
        </is>
      </c>
      <c r="C9" t="inlineStr" s="2">
        <is>
          <t xml:space="preserve">Packaging %</t>
        </is>
      </c>
      <c r="D9" t="inlineStr" s="2">
        <is>
          <t xml:space="preserve">Direct labor %</t>
        </is>
      </c>
      <c r="E9" t="inlineStr" s="2">
        <is>
          <t xml:space="preserve">Listed direct cost %</t>
        </is>
      </c>
      <c r="F9" t="inlineStr" s="2">
        <is>
          <t xml:space="preserve">Price less listed direct costs</t>
        </is>
      </c>
    </row>
    <row r="10">
      <c r="A10" s="18">
        <v>59</v>
      </c>
      <c r="B10" s="11">
        <f>IF(OR(NOT(ISNUMBER(A10)),A10&lt;=0,NOT(ISNUMBER('Bag Builder'!$H$18))),"INPUT ERROR: price &gt; 0",'Bag Builder'!$H$18/A10)</f>
        <v>0.38389830508474576</v>
      </c>
      <c r="C10" s="11">
        <f>IF(OR(NOT(ISNUMBER(A10)),A10&lt;=0,NOT(ISNUMBER('Bag Builder'!$H$20)),'Bag Builder'!$H$20&lt;0),"INPUT ERROR: price &gt; 0; cost &gt;= 0",'Bag Builder'!$H$20/A10)</f>
        <v>0.009322033898305085</v>
      </c>
      <c r="D10" s="11">
        <f>IF(OR(NOT(ISNUMBER(A10)),A10&lt;=0,NOT(ISNUMBER('Bag Builder'!$H$23))),"INPUT ERROR: price &gt; 0",'Bag Builder'!$H$23/A10)</f>
        <v>0.04519774011299435</v>
      </c>
      <c r="E10" s="11">
        <f>IF(OR(NOT(ISNUMBER(A10)),A10&lt;=0,NOT(ISNUMBER('Bag Builder'!$H$24))),"INPUT ERROR: price &gt; 0",'Bag Builder'!$H$24/A10)</f>
        <v>0.4384180790960452</v>
      </c>
      <c r="F10" s="19">
        <f>IF(OR(NOT(ISNUMBER(A10)),A10&lt;=0,NOT(ISNUMBER('Bag Builder'!$H$24))),"INPUT ERROR: price &gt; 0",A10-'Bag Builder'!$H$24)</f>
        <v>33.13333333333333</v>
      </c>
    </row>
    <row r="11">
      <c r="A11" s="18">
        <v>64</v>
      </c>
      <c r="B11" s="11">
        <f>IF(OR(NOT(ISNUMBER(A11)),A11&lt;=0,NOT(ISNUMBER('Bag Builder'!$H$18))),"INPUT ERROR: price &gt; 0",'Bag Builder'!$H$18/A11)</f>
        <v>0.35390625</v>
      </c>
      <c r="C11" s="11">
        <f>IF(OR(NOT(ISNUMBER(A11)),A11&lt;=0,NOT(ISNUMBER('Bag Builder'!$H$20)),'Bag Builder'!$H$20&lt;0),"INPUT ERROR: price &gt; 0; cost &gt;= 0",'Bag Builder'!$H$20/A11)</f>
        <v>0.00859375</v>
      </c>
      <c r="D11" s="11">
        <f>IF(OR(NOT(ISNUMBER(A11)),A11&lt;=0,NOT(ISNUMBER('Bag Builder'!$H$23))),"INPUT ERROR: price &gt; 0",'Bag Builder'!$H$23/A11)</f>
        <v>0.041666666666666664</v>
      </c>
      <c r="E11" s="11">
        <f>IF(OR(NOT(ISNUMBER(A11)),A11&lt;=0,NOT(ISNUMBER('Bag Builder'!$H$24))),"INPUT ERROR: price &gt; 0",'Bag Builder'!$H$24/A11)</f>
        <v>0.4041666666666667</v>
      </c>
      <c r="F11" s="19">
        <f>IF(OR(NOT(ISNUMBER(A11)),A11&lt;=0,NOT(ISNUMBER('Bag Builder'!$H$24))),"INPUT ERROR: price &gt; 0",A11-'Bag Builder'!$H$24)</f>
        <v>38.13333333333333</v>
      </c>
    </row>
    <row r="12">
      <c r="A12" s="18">
        <v>69</v>
      </c>
      <c r="B12" s="11">
        <f>IF(OR(NOT(ISNUMBER(A12)),A12&lt;=0,NOT(ISNUMBER('Bag Builder'!$H$18))),"INPUT ERROR: price &gt; 0",'Bag Builder'!$H$18/A12)</f>
        <v>0.3282608695652174</v>
      </c>
      <c r="C12" s="11">
        <f>IF(OR(NOT(ISNUMBER(A12)),A12&lt;=0,NOT(ISNUMBER('Bag Builder'!$H$20)),'Bag Builder'!$H$20&lt;0),"INPUT ERROR: price &gt; 0; cost &gt;= 0",'Bag Builder'!$H$20/A12)</f>
        <v>0.007971014492753625</v>
      </c>
      <c r="D12" s="11">
        <f>IF(OR(NOT(ISNUMBER(A12)),A12&lt;=0,NOT(ISNUMBER('Bag Builder'!$H$23))),"INPUT ERROR: price &gt; 0",'Bag Builder'!$H$23/A12)</f>
        <v>0.03864734299516908</v>
      </c>
      <c r="E12" s="11">
        <f>IF(OR(NOT(ISNUMBER(A12)),A12&lt;=0,NOT(ISNUMBER('Bag Builder'!$H$24))),"INPUT ERROR: price &gt; 0",'Bag Builder'!$H$24/A12)</f>
        <v>0.3748792270531401</v>
      </c>
      <c r="F12" s="19">
        <f>IF(OR(NOT(ISNUMBER(A12)),A12&lt;=0,NOT(ISNUMBER('Bag Builder'!$H$24))),"INPUT ERROR: price &gt; 0",A12-'Bag Builder'!$H$24)</f>
        <v>43.13333333333333</v>
      </c>
    </row>
    <row r="13">
      <c r="A13" s="18">
        <v>74</v>
      </c>
      <c r="B13" s="11">
        <f>IF(OR(NOT(ISNUMBER(A13)),A13&lt;=0,NOT(ISNUMBER('Bag Builder'!$H$18))),"INPUT ERROR: price &gt; 0",'Bag Builder'!$H$18/A13)</f>
        <v>0.30608108108108106</v>
      </c>
      <c r="C13" s="11">
        <f>IF(OR(NOT(ISNUMBER(A13)),A13&lt;=0,NOT(ISNUMBER('Bag Builder'!$H$20)),'Bag Builder'!$H$20&lt;0),"INPUT ERROR: price &gt; 0; cost &gt;= 0",'Bag Builder'!$H$20/A13)</f>
        <v>0.007432432432432433</v>
      </c>
      <c r="D13" s="11">
        <f>IF(OR(NOT(ISNUMBER(A13)),A13&lt;=0,NOT(ISNUMBER('Bag Builder'!$H$23))),"INPUT ERROR: price &gt; 0",'Bag Builder'!$H$23/A13)</f>
        <v>0.036036036036036036</v>
      </c>
      <c r="E13" s="11">
        <f>IF(OR(NOT(ISNUMBER(A13)),A13&lt;=0,NOT(ISNUMBER('Bag Builder'!$H$24))),"INPUT ERROR: price &gt; 0",'Bag Builder'!$H$24/A13)</f>
        <v>0.34954954954954953</v>
      </c>
      <c r="F13" s="19">
        <f>IF(OR(NOT(ISNUMBER(A13)),A13&lt;=0,NOT(ISNUMBER('Bag Builder'!$H$24))),"INPUT ERROR: price &gt; 0",A13-'Bag Builder'!$H$24)</f>
        <v>48.13333333333333</v>
      </c>
    </row>
  </sheetData>
  <mergeCells count="2">
    <mergeCell ref="A1:F1"/>
    <mergeCell ref="A7:F7"/>
  </mergeCells>
  <printOptions horizontalCentered="1"/>
  <pageMargins left="0.35" right="0.35" top="0.5" bottom="0.5" header="0.2" footer="0.2"/>
  <pageSetup paperSize="9" fitToWidth="1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7" customWidth="1"/>
    <col min="2" max="2" width="38" customWidth="1"/>
    <col min="3" max="3" width="24" customWidth="1"/>
    <col min="4" max="4" width="42" customWidth="1"/>
  </cols>
  <sheetData>
    <row r="1" ht="28" customHeight="1">
      <c r="A1" t="inlineStr" s="1">
        <is>
          <t xml:space="preserve">Method and Source Notes</t>
        </is>
      </c>
    </row>
    <row r="3">
      <c r="A3" t="inlineStr" s="2">
        <is>
          <t xml:space="preserve">Item</t>
        </is>
      </c>
      <c r="B3" t="inlineStr" s="2">
        <is>
          <t xml:space="preserve">Formula / source</t>
        </is>
      </c>
      <c r="C3" t="inlineStr" s="2">
        <is>
          <t xml:space="preserve">Use</t>
        </is>
      </c>
      <c r="D3" t="inlineStr" s="2">
        <is>
          <t xml:space="preserve">Boundary</t>
        </is>
      </c>
    </row>
    <row r="4">
      <c r="A4" t="inlineStr" s="5">
        <is>
          <t xml:space="preserve">Raw portion cost</t>
        </is>
      </c>
      <c r="B4" t="inlineStr" s="5">
        <is>
          <t xml:space="preserve">Invoice $/lb × raw oz ÷ 16</t>
        </is>
      </c>
      <c r="C4" t="inlineStr" s="5">
        <is>
          <t xml:space="preserve">Food cost</t>
        </is>
      </c>
      <c r="D4" t="inlineStr" s="5">
        <is>
          <t xml:space="preserve">Yield does not change paid raw cost</t>
        </is>
      </c>
    </row>
    <row r="5">
      <c r="A5" t="inlineStr" s="5">
        <is>
          <t xml:space="preserve">Measured yield</t>
        </is>
      </c>
      <c r="B5" t="inlineStr" s="5">
        <is>
          <t xml:space="preserve">Edible oz ÷ raw test oz</t>
        </is>
      </c>
      <c r="C5" t="inlineStr" s="5">
        <is>
          <t xml:space="preserve">Edible-oz check</t>
        </is>
      </c>
      <c r="D5" t="inlineStr" s="5">
        <is>
          <t xml:space="preserve">Must be &gt;0% and &lt;100%</t>
        </is>
      </c>
    </row>
    <row r="6">
      <c r="A6" t="inlineStr" s="5">
        <is>
          <t xml:space="preserve">Food-only bag cost</t>
        </is>
      </c>
      <c r="B6" t="inlineStr" s="5">
        <is>
          <t xml:space="preserve">Seafood + sauce + sides</t>
        </is>
      </c>
      <c r="C6" t="inlineStr" s="5">
        <is>
          <t xml:space="preserve">Food target</t>
        </is>
      </c>
      <c r="D6" t="inlineStr" s="5">
        <is>
          <t xml:space="preserve">Excludes packaging and labor</t>
        </is>
      </c>
    </row>
    <row r="7">
      <c r="A7" t="inlineStr" s="5">
        <is>
          <t xml:space="preserve">All listed direct cost</t>
        </is>
      </c>
      <c r="B7" t="inlineStr" s="5">
        <is>
          <t xml:space="preserve">Food + packaging + optional labor</t>
        </is>
      </c>
      <c r="C7" t="inlineStr" s="5">
        <is>
          <t xml:space="preserve">Boundary check</t>
        </is>
      </c>
      <c r="D7" t="inlineStr" s="5">
        <is>
          <t xml:space="preserve">May omit other variable costs</t>
        </is>
      </c>
    </row>
    <row r="8">
      <c r="A8" t="inlineStr" s="5">
        <is>
          <t xml:space="preserve">Price less listed direct costs</t>
        </is>
      </c>
      <c r="B8" t="inlineStr" s="5">
        <is>
          <t xml:space="preserve">Price − listed direct costs</t>
        </is>
      </c>
      <c r="C8" t="inlineStr" s="5">
        <is>
          <t xml:space="preserve">Scenario comparison</t>
        </is>
      </c>
      <c r="D8" t="inlineStr" s="5">
        <is>
          <t xml:space="preserve">Not contribution unless complete</t>
        </is>
      </c>
    </row>
    <row r="9">
      <c r="A9" t="inlineStr" s="5">
        <is>
          <t xml:space="preserve">Target rate</t>
        </is>
      </c>
      <c r="B9" t="inlineStr" s="5">
        <is>
          <t xml:space="preserve">Operator input</t>
        </is>
      </c>
      <c r="C9" t="inlineStr" s="5">
        <is>
          <t xml:space="preserve">Scenario price</t>
        </is>
      </c>
      <c r="D9" t="inlineStr" s="5">
        <is>
          <t xml:space="preserve">Must be &gt;0% and &lt;100%</t>
        </is>
      </c>
    </row>
    <row r="12" ht="30" customHeight="1">
      <c r="A12" t="inlineStr" s="7">
        <is>
          <t xml:space="preserve">Source inputs: supplier invoices, scale-based raw/edible tests, batch logs, packaging invoices, and an optional loaded labor estimate. No sample is a market standard.</t>
        </is>
      </c>
    </row>
    <row r="16" ht="30" customHeight="1">
      <c r="A16" t="inlineStr" s="7">
        <is>
          <t xml:space="preserve">Before calling the remainder contribution, add every variable cost in the same boundary, including any percentage-of-price payment or delivery fees. Otherwise keep the label “price less listed direct costs.”</t>
        </is>
      </c>
    </row>
  </sheetData>
  <mergeCells count="3">
    <mergeCell ref="A1:D1"/>
    <mergeCell ref="A12:D12"/>
    <mergeCell ref="A16:D16"/>
  </mergeCells>
  <printOptions horizontalCentered="1"/>
  <pageMargins left="0.35" right="0.35" top="0.5" bottom="0.5" header="0.2" footer="0.2"/>
  <pageSetup paperSize="9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 standard library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Seafood Boil Price Decision</dc:title>
  <dc:creator>Editorial workbook generator</dc:creator>
  <dcterms:created xsi:type="dcterms:W3CDTF">2026-08-17T00:00:00Z</dcterms:created>
  <dcterms:modified xsi:type="dcterms:W3CDTF">2026-08-17T00:00:00Z</dcterms:modified>
</cp:coreProperties>
</file>